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01_Dokumenty_Tomin\Stříbrná - šatny\"/>
    </mc:Choice>
  </mc:AlternateContent>
  <xr:revisionPtr revIDLastSave="0" documentId="13_ncr:1_{643AC3A2-C278-4483-890D-AF4F8AD5EFDD}" xr6:coauthVersionLast="47" xr6:coauthVersionMax="47" xr10:uidLastSave="{00000000-0000-0000-0000-000000000000}"/>
  <bookViews>
    <workbookView xWindow="-108" yWindow="-108" windowWidth="23256" windowHeight="12720" xr2:uid="{BA1B092A-EB13-4790-A9D2-1D5704B53476}"/>
  </bookViews>
  <sheets>
    <sheet name="00_REKAP" sheetId="11" r:id="rId1"/>
    <sheet name="01-IS" sheetId="2" r:id="rId2"/>
    <sheet name="02-STAV" sheetId="3" r:id="rId3"/>
    <sheet name="03-ELEKTRO" sheetId="4" r:id="rId4"/>
    <sheet name="04-VODOVOD" sheetId="5" r:id="rId5"/>
    <sheet name="05-KANALIZACE" sheetId="6" r:id="rId6"/>
    <sheet name="06-UT" sheetId="7" r:id="rId7"/>
    <sheet name="07-VRN" sheetId="10" r:id="rId8"/>
  </sheets>
  <definedNames>
    <definedName name="_xlnm.Print_Area" localSheetId="0">'00_REKAP'!$A$1:$L$26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" i="10" l="1"/>
  <c r="C2" i="7"/>
  <c r="C2" i="6"/>
  <c r="C2" i="5"/>
  <c r="C2" i="4"/>
  <c r="C2" i="3"/>
  <c r="C2" i="2"/>
  <c r="L11" i="10"/>
  <c r="L14" i="10" l="1"/>
  <c r="L13" i="10"/>
  <c r="L10" i="10"/>
  <c r="L9" i="10"/>
  <c r="L16" i="7"/>
  <c r="L15" i="7"/>
  <c r="L14" i="7"/>
  <c r="L13" i="7"/>
  <c r="L12" i="7"/>
  <c r="L11" i="7"/>
  <c r="L10" i="7"/>
  <c r="L9" i="7"/>
  <c r="L14" i="6"/>
  <c r="L13" i="6"/>
  <c r="L12" i="6"/>
  <c r="L11" i="6"/>
  <c r="L10" i="6"/>
  <c r="L9" i="6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21" i="4"/>
  <c r="L20" i="4"/>
  <c r="L19" i="4"/>
  <c r="L18" i="4"/>
  <c r="L17" i="4"/>
  <c r="L16" i="4"/>
  <c r="L15" i="4"/>
  <c r="L14" i="4"/>
  <c r="L13" i="4"/>
  <c r="L12" i="4"/>
  <c r="L11" i="4"/>
  <c r="L10" i="4"/>
  <c r="L9" i="4"/>
  <c r="L102" i="3"/>
  <c r="L101" i="3"/>
  <c r="L99" i="3"/>
  <c r="L98" i="3"/>
  <c r="L97" i="3"/>
  <c r="L96" i="3"/>
  <c r="L95" i="3"/>
  <c r="L94" i="3"/>
  <c r="L93" i="3"/>
  <c r="L92" i="3"/>
  <c r="L90" i="3"/>
  <c r="L88" i="3"/>
  <c r="L86" i="3"/>
  <c r="L84" i="3"/>
  <c r="L82" i="3"/>
  <c r="L80" i="3"/>
  <c r="L75" i="3"/>
  <c r="L74" i="3"/>
  <c r="L67" i="3"/>
  <c r="L66" i="3"/>
  <c r="L65" i="3"/>
  <c r="L63" i="3"/>
  <c r="L56" i="3"/>
  <c r="L55" i="3"/>
  <c r="L53" i="3"/>
  <c r="L52" i="3"/>
  <c r="L50" i="3"/>
  <c r="L47" i="3"/>
  <c r="L45" i="3"/>
  <c r="L44" i="3"/>
  <c r="L37" i="3"/>
  <c r="L36" i="3"/>
  <c r="L35" i="3"/>
  <c r="L34" i="3"/>
  <c r="L29" i="3"/>
  <c r="L28" i="3"/>
  <c r="L26" i="3"/>
  <c r="L25" i="3"/>
  <c r="L23" i="3"/>
  <c r="L21" i="3"/>
  <c r="L20" i="3"/>
  <c r="L18" i="3"/>
  <c r="L17" i="3"/>
  <c r="L15" i="3"/>
  <c r="L13" i="3"/>
  <c r="L11" i="3"/>
  <c r="L10" i="3"/>
  <c r="L9" i="3"/>
  <c r="L54" i="2"/>
  <c r="L52" i="2"/>
  <c r="L51" i="2"/>
  <c r="L50" i="2"/>
  <c r="L49" i="2"/>
  <c r="L48" i="2"/>
  <c r="L46" i="2"/>
  <c r="L45" i="2"/>
  <c r="L44" i="2"/>
  <c r="L43" i="2"/>
  <c r="L42" i="2"/>
  <c r="L40" i="2"/>
  <c r="L38" i="2"/>
  <c r="L37" i="2"/>
  <c r="L35" i="2"/>
  <c r="L34" i="2"/>
  <c r="L32" i="2"/>
  <c r="L29" i="2"/>
  <c r="L27" i="2"/>
  <c r="L24" i="2"/>
  <c r="L22" i="2"/>
  <c r="L20" i="2"/>
  <c r="L19" i="2"/>
  <c r="L16" i="2"/>
  <c r="L15" i="2"/>
  <c r="L12" i="2"/>
  <c r="L9" i="2"/>
  <c r="K15" i="10" l="1"/>
  <c r="H16" i="11" s="1"/>
  <c r="K17" i="7"/>
  <c r="H13" i="11" s="1"/>
  <c r="K15" i="6"/>
  <c r="H12" i="11" s="1"/>
  <c r="K25" i="5"/>
  <c r="H11" i="11" s="1"/>
  <c r="K22" i="4"/>
  <c r="H10" i="11" s="1"/>
  <c r="K103" i="3"/>
  <c r="H9" i="11" s="1"/>
  <c r="K55" i="2"/>
  <c r="H8" i="11" s="1"/>
  <c r="J16" i="11" l="1"/>
  <c r="L16" i="11" s="1"/>
  <c r="J13" i="11"/>
  <c r="L13" i="11" s="1"/>
  <c r="J12" i="11"/>
  <c r="L12" i="11"/>
  <c r="J11" i="11"/>
  <c r="L11" i="11"/>
  <c r="J10" i="11"/>
  <c r="L10" i="11"/>
  <c r="J9" i="11"/>
  <c r="L9" i="11" s="1"/>
  <c r="J8" i="11"/>
  <c r="L8" i="11" s="1"/>
  <c r="K18" i="11"/>
  <c r="F19" i="11" s="1"/>
  <c r="K20" i="11" s="1"/>
</calcChain>
</file>

<file path=xl/sharedStrings.xml><?xml version="1.0" encoding="utf-8"?>
<sst xmlns="http://schemas.openxmlformats.org/spreadsheetml/2006/main" count="717" uniqueCount="432">
  <si>
    <t xml:space="preserve">                                        </t>
  </si>
  <si>
    <t>NABÍDKOVÝ ROZPOČET
 (položkový rozpis)</t>
  </si>
  <si>
    <t>Tišteno dne:</t>
  </si>
  <si>
    <t>Databáze:</t>
  </si>
  <si>
    <t>Nabídka číslo:</t>
  </si>
  <si>
    <t xml:space="preserve">                                                  </t>
  </si>
  <si>
    <t>Investor:</t>
  </si>
  <si>
    <t xml:space="preserve">   01  Inženýrské sítě                                                                                     </t>
  </si>
  <si>
    <t>Položka</t>
  </si>
  <si>
    <t>Text</t>
  </si>
  <si>
    <t>Množství</t>
  </si>
  <si>
    <t>m.j.</t>
  </si>
  <si>
    <t>Cena</t>
  </si>
  <si>
    <t>Celkem</t>
  </si>
  <si>
    <t>121151103</t>
  </si>
  <si>
    <t xml:space="preserve">Sejmutí ornice plochy do 100 m2 tl vrstvy do 200 mm strojně                                         </t>
  </si>
  <si>
    <t xml:space="preserve">m2   </t>
  </si>
  <si>
    <t>_5TO0YEPZR</t>
  </si>
  <si>
    <t xml:space="preserve">vodovod (1,64+2,55+2,45+1,36+8)*0,8                                                                 </t>
  </si>
  <si>
    <t xml:space="preserve">kanalizace (2,64+2,55+2,45+1,36+8)*0,8                                                              </t>
  </si>
  <si>
    <t>132254102</t>
  </si>
  <si>
    <t>Hloubení rýh zapažených š do 800 mm v hornině třídy těžitelnosti I, skupiny 3 objem do 50 m3 strojně</t>
  </si>
  <si>
    <t xml:space="preserve">m3   </t>
  </si>
  <si>
    <t>_5TO0WY7BS</t>
  </si>
  <si>
    <t xml:space="preserve">Vodovod (1,64+2,55+2,45+1,36+8)*0,8*1,6                                                             </t>
  </si>
  <si>
    <t xml:space="preserve">Kanalizace (2,64+2,55+2,45+1,36+8)*0,8*1,6                                                          </t>
  </si>
  <si>
    <t>122702119</t>
  </si>
  <si>
    <t xml:space="preserve">Příplatek za lepivost k odkopávkám a prokopávkám výsypek rozpojitelných bez předchozího rozrušení   </t>
  </si>
  <si>
    <t>_5TO0X6954</t>
  </si>
  <si>
    <t>151101101</t>
  </si>
  <si>
    <t xml:space="preserve">Zřízení příložného pažení a rozepření stěn rýh hl do 2 m                                            </t>
  </si>
  <si>
    <t>_5TO0X8T13</t>
  </si>
  <si>
    <t xml:space="preserve">vodovod (1,64+2,55+2,45+1,36+8)*1,6*2                                                               </t>
  </si>
  <si>
    <t xml:space="preserve">kanalizace (2,64+2,55+2,45+1,36+8)*1,6*2                                                            </t>
  </si>
  <si>
    <t>151101111</t>
  </si>
  <si>
    <t xml:space="preserve">Odstranění příložného pažení a rozepření stěn rýh hl do 2 m                                         </t>
  </si>
  <si>
    <t>_5TO0X9412</t>
  </si>
  <si>
    <t>141720012</t>
  </si>
  <si>
    <t xml:space="preserve">m    </t>
  </si>
  <si>
    <t>_5TO0X0XVX</t>
  </si>
  <si>
    <t>vodovod</t>
  </si>
  <si>
    <t>141720017</t>
  </si>
  <si>
    <t>_5TO0X19TN</t>
  </si>
  <si>
    <t>kanalizace</t>
  </si>
  <si>
    <t>175151101</t>
  </si>
  <si>
    <t xml:space="preserve">Obsypání potrubí strojně sypaninou bez prohození, uloženou do 3 m                                   </t>
  </si>
  <si>
    <t>_5TO0XG3VR</t>
  </si>
  <si>
    <t xml:space="preserve">vodovod (1,64+2,55+2,45+1,36+8)*0,8*0,45                                                            </t>
  </si>
  <si>
    <t xml:space="preserve">kanalizace (2,64+2,55+2,45+1,36+8)*0,8*0,55                                                         </t>
  </si>
  <si>
    <t>5834134400</t>
  </si>
  <si>
    <t xml:space="preserve">kamenivo drcené drobné (Luleč) frakce 0-4                                                           </t>
  </si>
  <si>
    <t xml:space="preserve">t    </t>
  </si>
  <si>
    <t>_5TO0XGV82</t>
  </si>
  <si>
    <t xml:space="preserve">13,24*2,2                                                                                           </t>
  </si>
  <si>
    <t>899722112</t>
  </si>
  <si>
    <t xml:space="preserve">Krytí potrubí z plastů výstražnou fólií z PVC 25 cm                                                 </t>
  </si>
  <si>
    <t>_5TO0XI8UI</t>
  </si>
  <si>
    <t xml:space="preserve">vodovod (1,64+1,55+2,45+1,36+8)                                                                     </t>
  </si>
  <si>
    <t xml:space="preserve">kanalizace (2,64+2,55+2,45+1,36+8)                                                                  </t>
  </si>
  <si>
    <t>174151101</t>
  </si>
  <si>
    <t xml:space="preserve">Zásyp jam, šachet rýh nebo kolem objektů sypaninou se zhutněním                                     </t>
  </si>
  <si>
    <t>_5TO0XL9P3</t>
  </si>
  <si>
    <t xml:space="preserve">42,24-13,24                                                                                         </t>
  </si>
  <si>
    <t>162706111</t>
  </si>
  <si>
    <t xml:space="preserve">Vodorovné přemístění do 6000 m bez naložení výkopku ze zemin schopných zúrodnění                    </t>
  </si>
  <si>
    <t>_5TO0XN4WK</t>
  </si>
  <si>
    <t>162706119</t>
  </si>
  <si>
    <t xml:space="preserve">Příplatek pro vodorovné přemístění bez naložení výkopku ze zemin schopných zúrodnění ZKD 1000 m     </t>
  </si>
  <si>
    <t>_5TO0XNS9P</t>
  </si>
  <si>
    <t xml:space="preserve">13,24*4km                                                                                           </t>
  </si>
  <si>
    <t>171251201</t>
  </si>
  <si>
    <t xml:space="preserve">Uložení sypaniny na skládky nebo meziskládky                                                        </t>
  </si>
  <si>
    <t>_5TO0XOMDG</t>
  </si>
  <si>
    <t>171201231</t>
  </si>
  <si>
    <t xml:space="preserve">Poplatek za uložení zeminy a kamení na recyklační skládce (skládkovné) kód odpadu 17 05 04          </t>
  </si>
  <si>
    <t>_5TO0XPMBC</t>
  </si>
  <si>
    <t xml:space="preserve">13,29*1,9                                                                                           </t>
  </si>
  <si>
    <t>167103101</t>
  </si>
  <si>
    <t xml:space="preserve">Nakládání výkopku ze zemin schopných zúrodnění                                                      </t>
  </si>
  <si>
    <t>_5TO0YGCCY</t>
  </si>
  <si>
    <t xml:space="preserve">26,4*0,2                                                                                            </t>
  </si>
  <si>
    <t>181351003</t>
  </si>
  <si>
    <t xml:space="preserve">Rozprostření ornice tl vrstvy do 200 mm pl do 100 m2 v rovině nebo ve svahu do 1:5 strojně          </t>
  </si>
  <si>
    <t>_5TO0YH54V</t>
  </si>
  <si>
    <t>871310310</t>
  </si>
  <si>
    <t xml:space="preserve">Montáž kanalizačního potrubí hladkého plnostěnného SN 10 z polypropylenu DN 150                     </t>
  </si>
  <si>
    <t>_5TO0Y0U8K</t>
  </si>
  <si>
    <t>2861117400</t>
  </si>
  <si>
    <t xml:space="preserve">trubka kanalizační PVC DN 160x3000mm SN10                                                           </t>
  </si>
  <si>
    <t>_5TO0Y3H58</t>
  </si>
  <si>
    <t>722173107</t>
  </si>
  <si>
    <t xml:space="preserve">Potrubí vodovodní plastové PE-Xa spoj násuvnou objímkou plastovou D 50x6,9 mm                       </t>
  </si>
  <si>
    <t>_5TO0Y7GSZ</t>
  </si>
  <si>
    <t>899721111</t>
  </si>
  <si>
    <t xml:space="preserve">Signalizační vodič DN do 150 mm na potrubí                                                          </t>
  </si>
  <si>
    <t>_5TO0Y95IN</t>
  </si>
  <si>
    <t xml:space="preserve">24+23                                                                                               </t>
  </si>
  <si>
    <t>Rpol</t>
  </si>
  <si>
    <t xml:space="preserve">D+M bet.vodoměrné šachty 1000x1200mm včetně vodoměrné soustavy a pojízdného poklopu                 </t>
  </si>
  <si>
    <t xml:space="preserve">kpl  </t>
  </si>
  <si>
    <t>_5TO0YBUZC</t>
  </si>
  <si>
    <t xml:space="preserve">D+M revizní šachty prům.600mm včetně pojízdního poklopu                                             </t>
  </si>
  <si>
    <t>_5TO0YCUA3</t>
  </si>
  <si>
    <t xml:space="preserve">Napojení kanalizace na hl.kanalizační řád PVC DN300                                                 </t>
  </si>
  <si>
    <t>_5TO0YKMQF</t>
  </si>
  <si>
    <t xml:space="preserve">Napojení vodovodu na hl.vodovodní řád PVC DN110 vč.zemní soupravy, navrtávacího pásu                </t>
  </si>
  <si>
    <t>_5TO0YM9AJ</t>
  </si>
  <si>
    <t>892351111</t>
  </si>
  <si>
    <t xml:space="preserve">Tlaková zkouška vodou potrubí DN 150 nebo 200                                                       </t>
  </si>
  <si>
    <t>_5TO0YIKZX</t>
  </si>
  <si>
    <t>998276101</t>
  </si>
  <si>
    <t xml:space="preserve">Přesun hmot pro trubní vedení z trub z plastických hmot otevřený výkop                              </t>
  </si>
  <si>
    <t>_5TO0YQCPW</t>
  </si>
  <si>
    <t>Odbytová cena bez DPH:</t>
  </si>
  <si>
    <t xml:space="preserve">   02  Stavební část                                                                                       </t>
  </si>
  <si>
    <t>766691914</t>
  </si>
  <si>
    <t xml:space="preserve">Vyvěšení nebo zavěšení dřevěných křídel dveří pl do 2 m2                                            </t>
  </si>
  <si>
    <t xml:space="preserve">kus  </t>
  </si>
  <si>
    <t>_5TO1927EG</t>
  </si>
  <si>
    <t>968072455</t>
  </si>
  <si>
    <t xml:space="preserve">Vybourání kovových dveřních zárubní pl do 2 m2                                                      </t>
  </si>
  <si>
    <t>_5TO192S0G</t>
  </si>
  <si>
    <t>962031132</t>
  </si>
  <si>
    <t xml:space="preserve">Bourání příček z cihel pálených na MVC tl do 100 mm                                                 </t>
  </si>
  <si>
    <t>_5TO19596W</t>
  </si>
  <si>
    <t xml:space="preserve">1,2*3,3                                                                                             </t>
  </si>
  <si>
    <t>962081141</t>
  </si>
  <si>
    <t xml:space="preserve">Bourání příček ze skleněných tvárnic tl do 150 mm                                                   </t>
  </si>
  <si>
    <t>_5TO1A8YCI</t>
  </si>
  <si>
    <t xml:space="preserve">1,5*1,2*2                                                                                           </t>
  </si>
  <si>
    <t>342272225</t>
  </si>
  <si>
    <t xml:space="preserve">Příčka z pórobetonových hladkých tvárnic na tenkovrstvou maltu tl 100 mm                            </t>
  </si>
  <si>
    <t>_5TO19A6W4</t>
  </si>
  <si>
    <t xml:space="preserve">(1+1)*3,3                                                                                           </t>
  </si>
  <si>
    <t>975022241</t>
  </si>
  <si>
    <t xml:space="preserve">Podchycení nadzákladového zdiva tl do 450 mm dřevěnou výztuhou v do 3 m dl podchycení do 3 m        </t>
  </si>
  <si>
    <t>_5TO1AAUI6</t>
  </si>
  <si>
    <t>971033691</t>
  </si>
  <si>
    <t xml:space="preserve">Vybourání otvorů ve zdivu cihelném pl do 4 m2 na MVC nebo MV tl přes 900 mm                         </t>
  </si>
  <si>
    <t>_5TO1AEHC3</t>
  </si>
  <si>
    <t xml:space="preserve">(1,8*2-1,8)*0,45                                                                                    </t>
  </si>
  <si>
    <t>317168057</t>
  </si>
  <si>
    <t xml:space="preserve">Překlad keramický vysoký v 238 mm dl 2500 mm                                                        </t>
  </si>
  <si>
    <t>_5TO1AHPBD</t>
  </si>
  <si>
    <t>311272031</t>
  </si>
  <si>
    <t>_5TO19BYHY</t>
  </si>
  <si>
    <t xml:space="preserve">3,2*3,3-0,8*2*2                                                                                     </t>
  </si>
  <si>
    <t>311273121</t>
  </si>
  <si>
    <t xml:space="preserve">Zdivo tepelněizolační z pórobetových tvárnic do P2 do 400kg/m3 U přes 0,18 do 0,22, tl zdiva 450 mm </t>
  </si>
  <si>
    <t>_5TO1AQ0HU</t>
  </si>
  <si>
    <t xml:space="preserve">(0,1+0,7)*3,3                                                                                       </t>
  </si>
  <si>
    <t>317143431</t>
  </si>
  <si>
    <t xml:space="preserve">Překlad nosný z pórobetonu ve zdech tl 200 mm dl do 1300 mm                                         </t>
  </si>
  <si>
    <t>_5TO19DJN7</t>
  </si>
  <si>
    <t>612142001</t>
  </si>
  <si>
    <t xml:space="preserve">Potažení vnitřních stěn sklovláknitým pletivem vtlačeným do tenkovrstvé hmoty                       </t>
  </si>
  <si>
    <t>_5TO19EC3X</t>
  </si>
  <si>
    <t xml:space="preserve">(1+1,2+3,1+0,7+0,1)*2*3,3                                                                           </t>
  </si>
  <si>
    <t>612341131</t>
  </si>
  <si>
    <t xml:space="preserve">Potažení vnitřních stěn sádrovým štukem tloušťky do 3 mm                                            </t>
  </si>
  <si>
    <t>_5TO19EE0K</t>
  </si>
  <si>
    <t>612325423</t>
  </si>
  <si>
    <t xml:space="preserve">Oprava vnitřní vápenocementové štukové omítky stěn v rozsahu plochy do 50%                          </t>
  </si>
  <si>
    <t>_5TO19G64R</t>
  </si>
  <si>
    <t xml:space="preserve">chodba (4*2+2,2*2)*3,3                                                                              </t>
  </si>
  <si>
    <t xml:space="preserve">sklad (0,9*2+1,5*2)*3,3                                                                             </t>
  </si>
  <si>
    <t xml:space="preserve">garáž (3,2*2+6,3*2)*3,3                                                                             </t>
  </si>
  <si>
    <t xml:space="preserve">šatna (3,3*2+6,3*2)*3,3                                                                             </t>
  </si>
  <si>
    <t>_5TO19IYB5</t>
  </si>
  <si>
    <t>766660021</t>
  </si>
  <si>
    <t xml:space="preserve">Montáž dveřních křídel otvíravých jednokřídlových š do 0,8 m požárních do ocelové zárubně           </t>
  </si>
  <si>
    <t>_5TO19LRF9</t>
  </si>
  <si>
    <t>611601620</t>
  </si>
  <si>
    <t xml:space="preserve">dveře dřevěné vnitřní hladké plné 1křídlové bílé solo 70x197 cm KLASIK                              </t>
  </si>
  <si>
    <t xml:space="preserve">KUS  </t>
  </si>
  <si>
    <t>_5TP0J3WRL</t>
  </si>
  <si>
    <t>763131451</t>
  </si>
  <si>
    <t xml:space="preserve">SDK podhled deska 1xH2 12,5 bez izolace dvouvrstvá spodní kce profil CD+UD                          </t>
  </si>
  <si>
    <t>_5TO19OFCR</t>
  </si>
  <si>
    <t xml:space="preserve">šatna 3,3*6,3                                                                                       </t>
  </si>
  <si>
    <t xml:space="preserve">wc 2,2*1                                                                                            </t>
  </si>
  <si>
    <t xml:space="preserve">úklid 3,1*1                                                                                         </t>
  </si>
  <si>
    <t xml:space="preserve">chodba 0,9*1+1,5*2,2+1,2*1,5                                                                        </t>
  </si>
  <si>
    <t xml:space="preserve">sklad 0,9*1,5                                                                                       </t>
  </si>
  <si>
    <t xml:space="preserve">garáž 3,2*6,3                                                                                       </t>
  </si>
  <si>
    <t>763131752</t>
  </si>
  <si>
    <t xml:space="preserve">Montáž jedné vrstvy tepelné izolace do SDK podhledu                                                 </t>
  </si>
  <si>
    <t>_5TO19OHVW</t>
  </si>
  <si>
    <t>631481550</t>
  </si>
  <si>
    <t xml:space="preserve">M2   </t>
  </si>
  <si>
    <t>_5TO1BBHMD</t>
  </si>
  <si>
    <t xml:space="preserve">53,6*1,15 přepočteno koeficientem množství                                                          </t>
  </si>
  <si>
    <t>781471112</t>
  </si>
  <si>
    <t xml:space="preserve">Montáž obkladů vnitřních keramických hladkých do 12 ks/m2 kladených do malty                        </t>
  </si>
  <si>
    <t>_5TO19SZKB</t>
  </si>
  <si>
    <t xml:space="preserve">wc (2,2*2+1*2)*1,8-0,5*0,8-0,8*2                                                                    </t>
  </si>
  <si>
    <t xml:space="preserve">úklid (3,1*2+1*2)*1,8-0,5*0,8-0,8*2*2                                                               </t>
  </si>
  <si>
    <t>5976102600</t>
  </si>
  <si>
    <t>_5TO1BOVF8</t>
  </si>
  <si>
    <t xml:space="preserve">20,68*1,3 přepočteno koeficientem množství                                                          </t>
  </si>
  <si>
    <t>781477112</t>
  </si>
  <si>
    <t xml:space="preserve">Příplatek k montáži obkladů vnitřních keramických hladkých za omezený prostor                       </t>
  </si>
  <si>
    <t>_5TO19TAPI</t>
  </si>
  <si>
    <t>781495115</t>
  </si>
  <si>
    <t xml:space="preserve">Spárování vnitřních obkladů silikonem                                                               </t>
  </si>
  <si>
    <t>_5TO19TQGE</t>
  </si>
  <si>
    <t xml:space="preserve">1,8*8                                                                                               </t>
  </si>
  <si>
    <t>781131112</t>
  </si>
  <si>
    <t xml:space="preserve">Izolace pod obklad nátěrem nebo stěrkou ve dvou vrstvách                                            </t>
  </si>
  <si>
    <t>_5TO19U7NL</t>
  </si>
  <si>
    <t>771574112</t>
  </si>
  <si>
    <t xml:space="preserve">Montáž podlah keramických hladkých lepených flexibilním lepidlem do 12 ks/ m2                       </t>
  </si>
  <si>
    <t>_5TO19ZI8N</t>
  </si>
  <si>
    <t xml:space="preserve">chodba 1*0,9+2,2*1,5+1,5*1,2                                                                        </t>
  </si>
  <si>
    <t>5976143900</t>
  </si>
  <si>
    <t>_5TO1BMNSS</t>
  </si>
  <si>
    <t xml:space="preserve">32,81*1,3 přepočteno koeficientrem množství                                                         </t>
  </si>
  <si>
    <t>771569192</t>
  </si>
  <si>
    <t xml:space="preserve">Příplatek k montáž podlah z čediče za omezený prostor                                               </t>
  </si>
  <si>
    <t>_5TO19ZQVX</t>
  </si>
  <si>
    <t>771591112</t>
  </si>
  <si>
    <t xml:space="preserve">Izolace pod dlažbu nátěrem nebo stěrkou ve dvou vrstvách                                            </t>
  </si>
  <si>
    <t>_5TO1A0V46</t>
  </si>
  <si>
    <t>771591264</t>
  </si>
  <si>
    <t xml:space="preserve">Izolace těsnícími pásy mezi podlahou a stěnou                                                       </t>
  </si>
  <si>
    <t>_5TO1A17AT</t>
  </si>
  <si>
    <t xml:space="preserve">wc 2,2*2+1*2                                                                                        </t>
  </si>
  <si>
    <t xml:space="preserve">úklid 3,1*2+1*2                                                                                     </t>
  </si>
  <si>
    <t xml:space="preserve">garáž 3,2*2+6,3*2                                                                                   </t>
  </si>
  <si>
    <t xml:space="preserve">šatna 6,3*2+3,3*2                                                                                   </t>
  </si>
  <si>
    <t xml:space="preserve">chodba 4*2+2,2*2                                                                                    </t>
  </si>
  <si>
    <t xml:space="preserve">sklad 0,9*2+1,5*2                                                                                   </t>
  </si>
  <si>
    <t>771591115</t>
  </si>
  <si>
    <t xml:space="preserve">Podlahy spárování silikonem                                                                         </t>
  </si>
  <si>
    <t>_5TO1A1LM7</t>
  </si>
  <si>
    <t>771474112</t>
  </si>
  <si>
    <t xml:space="preserve">Montáž soklů z dlaždic keramických rovných flexibilní lepidlo v do 90 mm                            </t>
  </si>
  <si>
    <t>_5TO1BHXFS</t>
  </si>
  <si>
    <t xml:space="preserve">sklad 1,5*2+0,9*2                                                                                   </t>
  </si>
  <si>
    <t xml:space="preserve">šatna 3,3*2+6,3*2                                                                                   </t>
  </si>
  <si>
    <t>597614160</t>
  </si>
  <si>
    <t>_5TO1BL0IA</t>
  </si>
  <si>
    <t xml:space="preserve">36,2/0,3                                                                                            </t>
  </si>
  <si>
    <t>776221111</t>
  </si>
  <si>
    <t xml:space="preserve">Lepení pásů z PVC standardním lepidlem                                                              </t>
  </si>
  <si>
    <t>_5TO1BYKEB</t>
  </si>
  <si>
    <t>284121010</t>
  </si>
  <si>
    <t xml:space="preserve">krytina podlahová PVC (dle výběru investora)                                                        </t>
  </si>
  <si>
    <t>_5TO1BZNHJ</t>
  </si>
  <si>
    <t xml:space="preserve">20,79*1,15 přepočteno koeficientem množství                                                         </t>
  </si>
  <si>
    <t>776411111</t>
  </si>
  <si>
    <t xml:space="preserve">Montáž obvodových soklíků výšky do 80 mm                                                            </t>
  </si>
  <si>
    <t>_5TO1C08P4</t>
  </si>
  <si>
    <t>2841100900</t>
  </si>
  <si>
    <t>_5TO1C15VV</t>
  </si>
  <si>
    <t xml:space="preserve">19,2*1,15 přepočteno koeficientem množství                                                          </t>
  </si>
  <si>
    <t>784211121</t>
  </si>
  <si>
    <t xml:space="preserve">Dvojnásobné bílé malby ze směsí za mokra středně otěruvzdorných v místnostech výšky do 3,80 m       </t>
  </si>
  <si>
    <t>_5TO1A29NU</t>
  </si>
  <si>
    <t xml:space="preserve">182,82+53,6                                                                                         </t>
  </si>
  <si>
    <t xml:space="preserve">D+M Plastové okno 500x800 s izolačním dvojsklem vč.parapetů                                         </t>
  </si>
  <si>
    <t xml:space="preserve">ks   </t>
  </si>
  <si>
    <t>_5TO1BCDUN</t>
  </si>
  <si>
    <t xml:space="preserve">D+M plastové okno 900x1200 s izolačním dvojsklem vč.parapetů                                        </t>
  </si>
  <si>
    <t>_5TO1BE143</t>
  </si>
  <si>
    <t xml:space="preserve">D+M plastové vstupní dveře 800x1970 plné                                                            </t>
  </si>
  <si>
    <t>_5TO1BFDL0</t>
  </si>
  <si>
    <t xml:space="preserve">D+M odvětrání ventilátorem LOMANCO                                                                  </t>
  </si>
  <si>
    <t>_5TO1BR6YJ</t>
  </si>
  <si>
    <t xml:space="preserve">D+M kuchyňské linky dl.1,8m                                                                         </t>
  </si>
  <si>
    <t>_5TO1BSN4T</t>
  </si>
  <si>
    <t>997002611</t>
  </si>
  <si>
    <t xml:space="preserve">Nakládání suti a vybouraných hmot                                                                   </t>
  </si>
  <si>
    <t>_5TO1CA0W6</t>
  </si>
  <si>
    <t>997006512</t>
  </si>
  <si>
    <t xml:space="preserve">Vodorovné doprava suti s naložením a složením na skládku do 1 km                                    </t>
  </si>
  <si>
    <t>_5TO1C7ER5</t>
  </si>
  <si>
    <t>997006519</t>
  </si>
  <si>
    <t xml:space="preserve">Příplatek k vodorovnému přemístění suti na skládku ZKD 1 km přes 1 km                               </t>
  </si>
  <si>
    <t>_5TO1C7KN4</t>
  </si>
  <si>
    <t xml:space="preserve">2,44*10km                                                                                           </t>
  </si>
  <si>
    <t>997013631</t>
  </si>
  <si>
    <t xml:space="preserve">Poplatek za uložení na skládce (skládkovné) stavebního odpadu směsného kód odpadu 17 09 04          </t>
  </si>
  <si>
    <t>_5TO1C9GO9</t>
  </si>
  <si>
    <t>998011001</t>
  </si>
  <si>
    <t xml:space="preserve">Přesun hmot pro budovy zděné v do 6 m                                                               </t>
  </si>
  <si>
    <t>_5TO1C5FBS</t>
  </si>
  <si>
    <t xml:space="preserve">   03  Elektroinstalace                                                                                    </t>
  </si>
  <si>
    <t>741122016</t>
  </si>
  <si>
    <t xml:space="preserve">Montáž kabel Cu bez ukončení uložený pod omítku plný kulatý 3x2,5 až 6 mm2 (CYKY)                   </t>
  </si>
  <si>
    <t>_5TO0Z3EAX</t>
  </si>
  <si>
    <t>341110360</t>
  </si>
  <si>
    <t xml:space="preserve">kabel silový s Cu jádrem CYKY 3x2,5 mm2                                                             </t>
  </si>
  <si>
    <t xml:space="preserve">M    </t>
  </si>
  <si>
    <t>_5TO0Z3U59</t>
  </si>
  <si>
    <t>741112061</t>
  </si>
  <si>
    <t xml:space="preserve">Montáž krabice přístrojová zapuštěná plastová kruhová                                               </t>
  </si>
  <si>
    <t>_5TO0Z7K2H</t>
  </si>
  <si>
    <t>345715120</t>
  </si>
  <si>
    <t xml:space="preserve">krabice přístrojová instalační KP 67x67                                                             </t>
  </si>
  <si>
    <t>_5TO0Z7ZOS</t>
  </si>
  <si>
    <t>210100096</t>
  </si>
  <si>
    <t xml:space="preserve">Ukončení vodičů na svorkovnici s otevřením a uzavřením krytu včetně zapojení průřezu žíly do 2,5mm2 </t>
  </si>
  <si>
    <t>_5TO0ZBCQV</t>
  </si>
  <si>
    <t>210100001</t>
  </si>
  <si>
    <t xml:space="preserve">Ukončení vodičů v rozváděči nebo na přístroji včetně zapojení průřezu žíly do 2,5 mm2               </t>
  </si>
  <si>
    <t>_5TO0ZBZMN</t>
  </si>
  <si>
    <t>741310001</t>
  </si>
  <si>
    <t xml:space="preserve">Montáž vypínač nástěnný 1-jednopólový prostředí normální                                            </t>
  </si>
  <si>
    <t>_5TO0ZFHF7</t>
  </si>
  <si>
    <t>345355150</t>
  </si>
  <si>
    <t xml:space="preserve">spínač jednopólový 10A Tango bílý, slonová kost                                                     </t>
  </si>
  <si>
    <t>_5TO0ZH73Y</t>
  </si>
  <si>
    <t>741313034</t>
  </si>
  <si>
    <t xml:space="preserve">Montáž zásuvka vestavná šroubové připojení 3P+N+PE se zapojením vodičů                              </t>
  </si>
  <si>
    <t>_5TO0ZJTPY</t>
  </si>
  <si>
    <t>345551230</t>
  </si>
  <si>
    <t xml:space="preserve">zásuvka 2násobná 16A Tango bílá, slonová kost                                                       </t>
  </si>
  <si>
    <t>_5TO0ZK7PK</t>
  </si>
  <si>
    <t>741371104</t>
  </si>
  <si>
    <t xml:space="preserve">Montáž svítidlo zářivkové průmyslové stropní přisazené 2 zdroje s krytem                            </t>
  </si>
  <si>
    <t>_5TO0ZN18Y</t>
  </si>
  <si>
    <t>348332410</t>
  </si>
  <si>
    <t xml:space="preserve">svítidlo průmyslové zářivkové prachotěsné IP65 PER236 2x36W                                         </t>
  </si>
  <si>
    <t>_5TO0ZOU8S</t>
  </si>
  <si>
    <t xml:space="preserve">Ostatní potřebný materiál                                                                           </t>
  </si>
  <si>
    <t>_5TO0ZQ0E7</t>
  </si>
  <si>
    <t xml:space="preserve">   04  Vnitřní vodovod                                                                                     </t>
  </si>
  <si>
    <t xml:space="preserve">D+M vodovodního potrubí DN 25,20,15,10 vč.izolace                                                   </t>
  </si>
  <si>
    <t>_5TO104KTG</t>
  </si>
  <si>
    <t xml:space="preserve">D+M uzavíracího kohoutu                                                                             </t>
  </si>
  <si>
    <t>_5TO1057FR</t>
  </si>
  <si>
    <t xml:space="preserve">D+M odvzdušňovacího ventilu                                                                         </t>
  </si>
  <si>
    <t>_5TO105WPZ</t>
  </si>
  <si>
    <t xml:space="preserve">D+M napouštěcího ventilu s koncovkou pro připojení hadice DN15                                      </t>
  </si>
  <si>
    <t xml:space="preserve"> ks  </t>
  </si>
  <si>
    <t>_5TO106SZQ</t>
  </si>
  <si>
    <t xml:space="preserve">D+M umyvadla (dle výběru investora)                                                                 </t>
  </si>
  <si>
    <t>_5TO108JJ0</t>
  </si>
  <si>
    <t xml:space="preserve">D+M WC se splachovačem - komplet (dle výběru investora)                                             </t>
  </si>
  <si>
    <t>_5TO10AJLV</t>
  </si>
  <si>
    <t xml:space="preserve">D+M výlevky (dle výběru investora)                                                                  </t>
  </si>
  <si>
    <t>_5TO10B8TJ</t>
  </si>
  <si>
    <t xml:space="preserve">D+M dřezu (dle výběru investora)                                                                    </t>
  </si>
  <si>
    <t>_5TO10BTR3</t>
  </si>
  <si>
    <t xml:space="preserve">D+M baterie umyvadlová (dle výběru investora)                                                       </t>
  </si>
  <si>
    <t>_5TO10CWIV</t>
  </si>
  <si>
    <t xml:space="preserve">D+M baterie výlevková (dle výběru investora)                                                        </t>
  </si>
  <si>
    <t>_5TO10DHSN</t>
  </si>
  <si>
    <t xml:space="preserve">D+M baterie dřezová (dle výběru investora)                                                          </t>
  </si>
  <si>
    <t>_5TO10E14C</t>
  </si>
  <si>
    <t xml:space="preserve">D+M rohových ventilů                                                                                </t>
  </si>
  <si>
    <t>_5TO10FN82</t>
  </si>
  <si>
    <t xml:space="preserve">D+M PPR nástěnný komplet                                                                            </t>
  </si>
  <si>
    <t>_5TO10HZ4E</t>
  </si>
  <si>
    <t xml:space="preserve">D+M zápachových uzávěrek                                                                            </t>
  </si>
  <si>
    <t>_5TO115437</t>
  </si>
  <si>
    <t xml:space="preserve">Provedení zkoušky těsnosti                                                                          </t>
  </si>
  <si>
    <t>_5TO11436U</t>
  </si>
  <si>
    <t>_5TO10JE8K</t>
  </si>
  <si>
    <t xml:space="preserve">   05  Vnitřní kanalizace                                                                                  </t>
  </si>
  <si>
    <t xml:space="preserve">D+M ležaté kanalizace PVC KG(KGEM) 110 a 125 sn8                                                    </t>
  </si>
  <si>
    <t>_5TO10T442</t>
  </si>
  <si>
    <t xml:space="preserve">D+M připojovacího potrubí PVC HT 110, 75, 50, 40                                                    </t>
  </si>
  <si>
    <t xml:space="preserve"> m   </t>
  </si>
  <si>
    <t>_5TO10V6NF</t>
  </si>
  <si>
    <t xml:space="preserve">D+M čistícího kusu PVC 110/75                                                                       </t>
  </si>
  <si>
    <t>_5TO10ZIDV</t>
  </si>
  <si>
    <t xml:space="preserve">D+M přivzdušňovacího ventilu                                                                        </t>
  </si>
  <si>
    <t>_5TO113ECY</t>
  </si>
  <si>
    <t>_5TO1123FZ</t>
  </si>
  <si>
    <t>_5TO11LV2T</t>
  </si>
  <si>
    <t xml:space="preserve">   06  Vytápění                                                                                            </t>
  </si>
  <si>
    <t xml:space="preserve">D+M měděného potrubí 1/2"                                                                           </t>
  </si>
  <si>
    <t>_5TO11EZ07</t>
  </si>
  <si>
    <t xml:space="preserve">D+M odkouření kotle                                                                                 </t>
  </si>
  <si>
    <t>_5TO11FF74</t>
  </si>
  <si>
    <t xml:space="preserve">D+M zásobníku TUV (dle výběru investora)                                                            </t>
  </si>
  <si>
    <t>_5TO11G9MI</t>
  </si>
  <si>
    <t xml:space="preserve">D+M radiátorových těles (dle výběru investora)                                                      </t>
  </si>
  <si>
    <t>_5TO11GW2H</t>
  </si>
  <si>
    <t xml:space="preserve">D+M termoregulační hlavice                                                                          </t>
  </si>
  <si>
    <t>_5TO11J58C</t>
  </si>
  <si>
    <t xml:space="preserve">D+M Odvzdušňovacího ventilu                                                                         </t>
  </si>
  <si>
    <t>_5TO11KF2L</t>
  </si>
  <si>
    <t xml:space="preserve">Provedení tlakové zkoušky v délce 72 hodin                                                          </t>
  </si>
  <si>
    <t>_5TO11L0UX</t>
  </si>
  <si>
    <t>_5TO11MET9</t>
  </si>
  <si>
    <t xml:space="preserve">   09  VRN                                                                                                 </t>
  </si>
  <si>
    <t>VRN</t>
  </si>
  <si>
    <t xml:space="preserve">Konečný úklid stavby                                                                                </t>
  </si>
  <si>
    <t>_5TO1CGEE6</t>
  </si>
  <si>
    <t xml:space="preserve">Zařízení staveniště                                                                                 </t>
  </si>
  <si>
    <t>_5TO1CHGXM</t>
  </si>
  <si>
    <t xml:space="preserve">Režijní náklady                                                                                     </t>
  </si>
  <si>
    <t>_5TO1CGZ12</t>
  </si>
  <si>
    <t xml:space="preserve">Dopravní značení                                                                                    </t>
  </si>
  <si>
    <t>_5TO1CHZIL</t>
  </si>
  <si>
    <t>Obec Stříbrná č.pop.670, 358 01 Kraslice</t>
  </si>
  <si>
    <t>Zdivo z pórobetonových tvárnic hladkých přes P2 do P4 přes 450 do 600 kg/m3 na tenkovrstvou maltu tl.200mm</t>
  </si>
  <si>
    <t xml:space="preserve">Osazování ocelových zárubní dodatečné pl do 2,5 m2  vč.dodávky zárubně                                                </t>
  </si>
  <si>
    <t xml:space="preserve">deska minerální izolační ISOVER tl. 120 mm                                          </t>
  </si>
  <si>
    <t xml:space="preserve">obklad keramický hladký do 12ks/m2 (dle výběru investora)                                                                  </t>
  </si>
  <si>
    <t xml:space="preserve">dlaždice keramické slinuté neglazované mrazuvzdorné TAURUSGranit Tunis S 59,8 x 59,8 x 1,1 cm (dle výběru investora)       </t>
  </si>
  <si>
    <t xml:space="preserve">dlaždice keramické slinuté neglazované mrazuvzdorné TAURUS, sokl - 29,8 x 8,0 x 9,0 (dle výběru invesotra)              </t>
  </si>
  <si>
    <t xml:space="preserve">lišta soklová PVC 18x80mm  (dle výběru investora)                                                                         </t>
  </si>
  <si>
    <t>Neřízený zemní protlak strojně vnějšího průměru do 63 mm v hornině třídy těžitelnosti I a II, skupin 3 a 4</t>
  </si>
  <si>
    <t>Neřízený zemní protlak strojně vnějšího průměru do 160 mm v hornině třídy těžitelnosti I a II, skupiny 3 a 4</t>
  </si>
  <si>
    <t>Cena bez DPH</t>
  </si>
  <si>
    <t>DPH 15</t>
  </si>
  <si>
    <t>DPH 21</t>
  </si>
  <si>
    <t>Cena s DPH</t>
  </si>
  <si>
    <t>STAVBA CELKEM</t>
  </si>
  <si>
    <t>Sazba DPH</t>
  </si>
  <si>
    <t>DPH celkem</t>
  </si>
  <si>
    <t>Odbytová cena s DPH:</t>
  </si>
  <si>
    <t>Zhotovitel potvrzuje, že v jím nabízených cenách jsou zahrnuty veškeré dodávky a výkony, které náleží k úplnému a bezvadnému provedení celého objemu zakázky, i když tyto případně nejsou v popisu výkonů (výkazu výměr) zvlášť uvedeny nebo blíže popsány.</t>
  </si>
  <si>
    <t>Zhotovitel je povinen před uzavřením smlouvy překontrolovat výkaz výměr a případné nejasnosti si s investorem vyjasnit.</t>
  </si>
  <si>
    <t>Nabídku zpracoval:</t>
  </si>
  <si>
    <t xml:space="preserve">                              </t>
  </si>
  <si>
    <t>Předáno dne:</t>
  </si>
  <si>
    <t xml:space="preserve">  .  .    </t>
  </si>
  <si>
    <t xml:space="preserve">   01  Inženýrské sítě                                                                                             </t>
  </si>
  <si>
    <t xml:space="preserve">   02  Stavební část                                                                                          </t>
  </si>
  <si>
    <t xml:space="preserve">   03  Elektroinstalace                                                                               </t>
  </si>
  <si>
    <t xml:space="preserve">   04  Vnitřní vodovod                                                                                 </t>
  </si>
  <si>
    <t xml:space="preserve">   05  Vnitřní kanalizace                                                                                 </t>
  </si>
  <si>
    <t xml:space="preserve">   06  Vytápění                                                                                 </t>
  </si>
  <si>
    <t xml:space="preserve">  Stavba:                                       Technické a sociální zázemí TS Stříbrná                                                      </t>
  </si>
  <si>
    <t>Poznámka k položce:_x000D_
vytyčení stáv. inženýrských sítí za účasti správce sítě nebo jeho pokynů, projednání jejich ochrany před poškození se správcem, včetně určení dimenze a hloubky sítě, bude protokolováno, používáno při stavbě a součástí stavebního deníku</t>
  </si>
  <si>
    <t>Poznámka k položce:_x000D_ součástí je
průzkumné práce - vytyčení stáv. inženýrských sítí za účasti správce sítě nebo jeho pokynů, projednání jejich ochrany před poškození se správcem, včetně určení dimenze a hloubky sítě, bude protokolováno, používáno při stavbě a součástí stavebního deníku, vytyčení stavby, geodettické zanměření stavby, geometrický plán, geometrický plán pro VB, ruční výkop sond v blízkosti IS,  dokumentace skutečného provedení stavby, archeologický dohled, zkoušky bez rozlišení (např. rozbory zemin, vývrty, rozbor pitné vody a pod.)</t>
  </si>
  <si>
    <t xml:space="preserve">   07  VRN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</si>
</sst>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Kč&quot;;\-#,##0.00\ &quot;Kč&quot;"/>
    <numFmt numFmtId="164" formatCode="#,##0.000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i/>
      <sz val="11"/>
      <color theme="1"/>
      <name val="Calibri"/>
      <family val="2"/>
      <charset val="238"/>
      <scheme val="minor"/>
    </font>
    <font>
      <i/>
      <sz val="8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" fontId="2" fillId="0" borderId="0" xfId="0" applyNumberFormat="1" applyFont="1"/>
    <xf numFmtId="4" fontId="3" fillId="0" borderId="0" xfId="0" applyNumberFormat="1" applyFont="1"/>
    <xf numFmtId="164" fontId="9" fillId="0" borderId="0" xfId="0" applyNumberFormat="1" applyFont="1"/>
    <xf numFmtId="14" fontId="2" fillId="0" borderId="0" xfId="0" applyNumberFormat="1" applyFont="1" applyAlignment="1"/>
    <xf numFmtId="0" fontId="5" fillId="3" borderId="0" xfId="0" applyFont="1" applyFill="1" applyAlignment="1"/>
    <xf numFmtId="0" fontId="7" fillId="0" borderId="1" xfId="0" applyFont="1" applyBorder="1"/>
    <xf numFmtId="0" fontId="2" fillId="3" borderId="1" xfId="0" applyFont="1" applyFill="1" applyBorder="1"/>
    <xf numFmtId="7" fontId="2" fillId="3" borderId="1" xfId="0" applyNumberFormat="1" applyFont="1" applyFill="1" applyBorder="1"/>
    <xf numFmtId="0" fontId="2" fillId="0" borderId="0" xfId="0" applyFont="1" applyAlignment="1">
      <alignment horizontal="left"/>
    </xf>
    <xf numFmtId="0" fontId="5" fillId="3" borderId="0" xfId="0" applyFont="1" applyFill="1" applyAlignment="1">
      <alignment horizontal="right"/>
    </xf>
    <xf numFmtId="0" fontId="1" fillId="3" borderId="0" xfId="0" applyFont="1" applyFill="1" applyAlignment="1">
      <alignment horizontal="right"/>
    </xf>
    <xf numFmtId="4" fontId="5" fillId="3" borderId="0" xfId="0" applyNumberFormat="1" applyFont="1" applyFill="1" applyAlignment="1">
      <alignment horizontal="right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4" fontId="5" fillId="3" borderId="0" xfId="0" applyNumberFormat="1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5" fillId="3" borderId="0" xfId="0" applyFont="1" applyFill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0" fontId="5" fillId="3" borderId="1" xfId="0" applyFont="1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2" fillId="0" borderId="2" xfId="0" applyFont="1" applyBorder="1"/>
    <xf numFmtId="0" fontId="0" fillId="0" borderId="2" xfId="0" applyBorder="1"/>
    <xf numFmtId="0" fontId="4" fillId="0" borderId="1" xfId="0" applyFont="1" applyBorder="1" applyAlignment="1">
      <alignment horizontal="center" vertical="distributed"/>
    </xf>
    <xf numFmtId="0" fontId="0" fillId="0" borderId="1" xfId="0" applyBorder="1" applyAlignment="1">
      <alignment horizontal="center" vertical="distributed"/>
    </xf>
    <xf numFmtId="0" fontId="4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Alignment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0" borderId="0" xfId="0" applyFont="1" applyAlignment="1">
      <alignment horizontal="left" wrapText="1" shrinkToFit="1"/>
    </xf>
    <xf numFmtId="0" fontId="0" fillId="0" borderId="0" xfId="0" applyAlignment="1">
      <alignment horizontal="left" wrapText="1" shrinkToFit="1"/>
    </xf>
    <xf numFmtId="0" fontId="2" fillId="0" borderId="0" xfId="0" applyFont="1" applyAlignment="1"/>
    <xf numFmtId="0" fontId="7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 shrinkToFit="1"/>
    </xf>
    <xf numFmtId="0" fontId="5" fillId="3" borderId="0" xfId="0" applyFont="1" applyFill="1" applyAlignment="1"/>
    <xf numFmtId="0" fontId="1" fillId="3" borderId="0" xfId="0" applyFont="1" applyFill="1" applyAlignment="1"/>
    <xf numFmtId="0" fontId="2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2" fillId="4" borderId="0" xfId="0" applyFont="1" applyFill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B8C7A-966B-45EA-B937-CF2D75D59660}">
  <sheetPr>
    <pageSetUpPr fitToPage="1"/>
  </sheetPr>
  <dimension ref="A1:L26"/>
  <sheetViews>
    <sheetView tabSelected="1" view="pageBreakPreview" zoomScaleNormal="100" zoomScaleSheetLayoutView="100" workbookViewId="0">
      <selection activeCell="H8" sqref="H8"/>
    </sheetView>
  </sheetViews>
  <sheetFormatPr defaultRowHeight="14.4" x14ac:dyDescent="0.3"/>
  <cols>
    <col min="3" max="3" width="9.6640625" bestFit="1" customWidth="1"/>
    <col min="8" max="12" width="14.109375" customWidth="1"/>
  </cols>
  <sheetData>
    <row r="1" spans="1:12" ht="15.75" customHeight="1" thickBot="1" x14ac:dyDescent="0.35">
      <c r="A1" s="43" t="s">
        <v>0</v>
      </c>
      <c r="B1" s="44"/>
      <c r="C1" s="44"/>
      <c r="D1" s="2"/>
      <c r="E1" s="37" t="s">
        <v>1</v>
      </c>
      <c r="F1" s="38"/>
      <c r="G1" s="38"/>
      <c r="H1" s="38"/>
      <c r="I1" s="1"/>
      <c r="J1" s="3" t="s">
        <v>3</v>
      </c>
      <c r="K1" s="45" t="s">
        <v>5</v>
      </c>
      <c r="L1" s="46"/>
    </row>
    <row r="2" spans="1:12" ht="15" thickBot="1" x14ac:dyDescent="0.35">
      <c r="A2" s="1" t="s">
        <v>2</v>
      </c>
      <c r="B2" s="1"/>
      <c r="C2" s="13">
        <v>44708</v>
      </c>
      <c r="D2" s="2"/>
      <c r="E2" s="38"/>
      <c r="F2" s="38"/>
      <c r="G2" s="38"/>
      <c r="H2" s="38"/>
      <c r="I2" s="1"/>
      <c r="J2" s="3" t="s">
        <v>4</v>
      </c>
      <c r="K2" s="45"/>
      <c r="L2" s="46"/>
    </row>
    <row r="3" spans="1:12" x14ac:dyDescent="0.3">
      <c r="A3" s="39" t="s">
        <v>428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1:12" x14ac:dyDescent="0.3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2" x14ac:dyDescent="0.3">
      <c r="A5" s="1" t="s">
        <v>6</v>
      </c>
      <c r="B5" s="1"/>
      <c r="C5" s="2" t="s">
        <v>398</v>
      </c>
      <c r="D5" s="2"/>
      <c r="E5" s="2"/>
      <c r="F5" s="2"/>
      <c r="G5" s="2"/>
      <c r="H5" s="2"/>
      <c r="I5" s="1"/>
      <c r="J5" s="1"/>
      <c r="K5" s="1"/>
      <c r="L5" s="1"/>
    </row>
    <row r="6" spans="1:12" ht="15" thickBot="1" x14ac:dyDescent="0.35">
      <c r="A6" s="1"/>
      <c r="B6" s="1"/>
      <c r="C6" s="2"/>
      <c r="D6" s="2"/>
      <c r="E6" s="2"/>
      <c r="F6" s="2"/>
      <c r="G6" s="2"/>
      <c r="H6" s="2"/>
      <c r="I6" s="1"/>
      <c r="J6" s="1"/>
      <c r="K6" s="1"/>
      <c r="L6" s="1"/>
    </row>
    <row r="7" spans="1:12" ht="15" thickBot="1" x14ac:dyDescent="0.35">
      <c r="A7" s="41" t="s">
        <v>9</v>
      </c>
      <c r="B7" s="42"/>
      <c r="C7" s="42"/>
      <c r="D7" s="42"/>
      <c r="E7" s="42"/>
      <c r="F7" s="42"/>
      <c r="G7" s="5"/>
      <c r="H7" s="7" t="s">
        <v>408</v>
      </c>
      <c r="I7" s="7" t="s">
        <v>409</v>
      </c>
      <c r="J7" s="7" t="s">
        <v>410</v>
      </c>
      <c r="K7" s="15"/>
      <c r="L7" s="6" t="s">
        <v>411</v>
      </c>
    </row>
    <row r="8" spans="1:12" ht="15" thickBot="1" x14ac:dyDescent="0.35">
      <c r="A8" s="33" t="s">
        <v>422</v>
      </c>
      <c r="B8" s="34"/>
      <c r="C8" s="34"/>
      <c r="D8" s="34"/>
      <c r="E8" s="34"/>
      <c r="F8" s="34"/>
      <c r="G8" s="16"/>
      <c r="H8" s="17">
        <f>SUM('01-IS'!K55:L55)</f>
        <v>0</v>
      </c>
      <c r="I8" s="17"/>
      <c r="J8" s="17">
        <f t="shared" ref="J8:J16" si="0">H8*21%</f>
        <v>0</v>
      </c>
      <c r="K8" s="16"/>
      <c r="L8" s="17">
        <f>SUM(H8:K8)</f>
        <v>0</v>
      </c>
    </row>
    <row r="9" spans="1:12" ht="15" thickBot="1" x14ac:dyDescent="0.35">
      <c r="A9" s="33" t="s">
        <v>423</v>
      </c>
      <c r="B9" s="34"/>
      <c r="C9" s="34"/>
      <c r="D9" s="34"/>
      <c r="E9" s="34"/>
      <c r="F9" s="34"/>
      <c r="G9" s="16"/>
      <c r="H9" s="17">
        <f>SUM('02-STAV'!K103:L103)</f>
        <v>0</v>
      </c>
      <c r="I9" s="17"/>
      <c r="J9" s="17">
        <f t="shared" si="0"/>
        <v>0</v>
      </c>
      <c r="K9" s="16"/>
      <c r="L9" s="17">
        <f t="shared" ref="L9:L16" si="1">SUM(H9:K9)</f>
        <v>0</v>
      </c>
    </row>
    <row r="10" spans="1:12" ht="15" thickBot="1" x14ac:dyDescent="0.35">
      <c r="A10" s="33" t="s">
        <v>424</v>
      </c>
      <c r="B10" s="34"/>
      <c r="C10" s="34"/>
      <c r="D10" s="34"/>
      <c r="E10" s="34"/>
      <c r="F10" s="34"/>
      <c r="G10" s="16"/>
      <c r="H10" s="17">
        <f>SUM('03-ELEKTRO'!K22:L22)</f>
        <v>0</v>
      </c>
      <c r="I10" s="17"/>
      <c r="J10" s="17">
        <f t="shared" si="0"/>
        <v>0</v>
      </c>
      <c r="K10" s="16"/>
      <c r="L10" s="17">
        <f t="shared" si="1"/>
        <v>0</v>
      </c>
    </row>
    <row r="11" spans="1:12" ht="15" thickBot="1" x14ac:dyDescent="0.35">
      <c r="A11" s="33" t="s">
        <v>425</v>
      </c>
      <c r="B11" s="34"/>
      <c r="C11" s="34"/>
      <c r="D11" s="34"/>
      <c r="E11" s="34"/>
      <c r="F11" s="34"/>
      <c r="G11" s="16"/>
      <c r="H11" s="17">
        <f>SUM('04-VODOVOD'!K25:L25)</f>
        <v>0</v>
      </c>
      <c r="I11" s="17"/>
      <c r="J11" s="17">
        <f t="shared" si="0"/>
        <v>0</v>
      </c>
      <c r="K11" s="16"/>
      <c r="L11" s="17">
        <f t="shared" si="1"/>
        <v>0</v>
      </c>
    </row>
    <row r="12" spans="1:12" ht="15" thickBot="1" x14ac:dyDescent="0.35">
      <c r="A12" s="33" t="s">
        <v>426</v>
      </c>
      <c r="B12" s="34"/>
      <c r="C12" s="34"/>
      <c r="D12" s="34"/>
      <c r="E12" s="34"/>
      <c r="F12" s="34"/>
      <c r="G12" s="16"/>
      <c r="H12" s="17">
        <f>SUM('05-KANALIZACE'!K15:L15)</f>
        <v>0</v>
      </c>
      <c r="I12" s="17"/>
      <c r="J12" s="17">
        <f t="shared" si="0"/>
        <v>0</v>
      </c>
      <c r="K12" s="16"/>
      <c r="L12" s="17">
        <f t="shared" si="1"/>
        <v>0</v>
      </c>
    </row>
    <row r="13" spans="1:12" ht="15" thickBot="1" x14ac:dyDescent="0.35">
      <c r="A13" s="33" t="s">
        <v>427</v>
      </c>
      <c r="B13" s="34"/>
      <c r="C13" s="34"/>
      <c r="D13" s="34"/>
      <c r="E13" s="34"/>
      <c r="F13" s="34"/>
      <c r="G13" s="16"/>
      <c r="H13" s="17">
        <f>SUM('06-UT'!K17:L17)</f>
        <v>0</v>
      </c>
      <c r="I13" s="17"/>
      <c r="J13" s="17">
        <f t="shared" si="0"/>
        <v>0</v>
      </c>
      <c r="K13" s="16"/>
      <c r="L13" s="17">
        <f t="shared" ref="L13:L15" si="2">SUM(H13:K13)</f>
        <v>0</v>
      </c>
    </row>
    <row r="14" spans="1:12" ht="15" thickBot="1" x14ac:dyDescent="0.35">
      <c r="A14" s="33"/>
      <c r="B14" s="34"/>
      <c r="C14" s="34"/>
      <c r="D14" s="34"/>
      <c r="E14" s="34"/>
      <c r="F14" s="34"/>
      <c r="G14" s="16"/>
      <c r="H14" s="17"/>
      <c r="I14" s="17"/>
      <c r="J14" s="17"/>
      <c r="K14" s="16"/>
      <c r="L14" s="17"/>
    </row>
    <row r="15" spans="1:12" ht="15" thickBot="1" x14ac:dyDescent="0.35">
      <c r="A15" s="33"/>
      <c r="B15" s="34"/>
      <c r="C15" s="34"/>
      <c r="D15" s="34"/>
      <c r="E15" s="34"/>
      <c r="F15" s="34"/>
      <c r="G15" s="16"/>
      <c r="H15" s="17"/>
      <c r="I15" s="17"/>
      <c r="J15" s="17"/>
      <c r="K15" s="16"/>
      <c r="L15" s="17"/>
    </row>
    <row r="16" spans="1:12" ht="15" thickBot="1" x14ac:dyDescent="0.35">
      <c r="A16" s="33" t="s">
        <v>431</v>
      </c>
      <c r="B16" s="34"/>
      <c r="C16" s="34"/>
      <c r="D16" s="34"/>
      <c r="E16" s="34"/>
      <c r="F16" s="34"/>
      <c r="G16" s="16"/>
      <c r="H16" s="17">
        <f>SUM('07-VRN'!K15:L15)</f>
        <v>0</v>
      </c>
      <c r="I16" s="17"/>
      <c r="J16" s="17">
        <f t="shared" si="0"/>
        <v>0</v>
      </c>
      <c r="K16" s="16"/>
      <c r="L16" s="17">
        <f t="shared" si="1"/>
        <v>0</v>
      </c>
    </row>
    <row r="17" spans="1:12" x14ac:dyDescent="0.3">
      <c r="A17" s="35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</row>
    <row r="18" spans="1:12" x14ac:dyDescent="0.3">
      <c r="A18" s="28" t="s">
        <v>412</v>
      </c>
      <c r="B18" s="29"/>
      <c r="C18" s="29"/>
      <c r="D18" s="31" t="s">
        <v>413</v>
      </c>
      <c r="E18" s="25"/>
      <c r="F18" s="31" t="s">
        <v>414</v>
      </c>
      <c r="G18" s="25"/>
      <c r="H18" s="19" t="s">
        <v>113</v>
      </c>
      <c r="I18" s="20"/>
      <c r="J18" s="20"/>
      <c r="K18" s="21">
        <f>SUM(H8:H16)</f>
        <v>0</v>
      </c>
      <c r="L18" s="20"/>
    </row>
    <row r="19" spans="1:12" x14ac:dyDescent="0.3">
      <c r="A19" s="30"/>
      <c r="B19" s="30"/>
      <c r="C19" s="30"/>
      <c r="D19" s="24">
        <v>21</v>
      </c>
      <c r="E19" s="25"/>
      <c r="F19" s="24">
        <f>K18*D19%</f>
        <v>0</v>
      </c>
      <c r="G19" s="25"/>
      <c r="H19" s="26"/>
      <c r="I19" s="26"/>
      <c r="J19" s="26"/>
      <c r="K19" s="26"/>
      <c r="L19" s="26"/>
    </row>
    <row r="20" spans="1:12" x14ac:dyDescent="0.3">
      <c r="A20" s="30"/>
      <c r="B20" s="30"/>
      <c r="C20" s="30"/>
      <c r="D20" s="26"/>
      <c r="E20" s="27"/>
      <c r="F20" s="26"/>
      <c r="G20" s="27"/>
      <c r="H20" s="19" t="s">
        <v>415</v>
      </c>
      <c r="I20" s="20"/>
      <c r="J20" s="20"/>
      <c r="K20" s="21">
        <f>SUM(K18,F19)</f>
        <v>0</v>
      </c>
      <c r="L20" s="20"/>
    </row>
    <row r="22" spans="1:12" ht="30" customHeight="1" x14ac:dyDescent="0.3">
      <c r="A22" s="32" t="s">
        <v>416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</row>
    <row r="23" spans="1:12" ht="15" customHeight="1" x14ac:dyDescent="0.3">
      <c r="A23" s="32" t="s">
        <v>417</v>
      </c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</row>
    <row r="25" spans="1:12" x14ac:dyDescent="0.3">
      <c r="A25" s="22" t="s">
        <v>418</v>
      </c>
      <c r="B25" s="23"/>
      <c r="C25" s="22" t="s">
        <v>419</v>
      </c>
      <c r="D25" s="23"/>
      <c r="E25" s="23"/>
    </row>
    <row r="26" spans="1:12" x14ac:dyDescent="0.3">
      <c r="A26" s="22" t="s">
        <v>420</v>
      </c>
      <c r="B26" s="23"/>
      <c r="C26" s="22" t="s">
        <v>421</v>
      </c>
      <c r="D26" s="23"/>
      <c r="E26" s="23"/>
    </row>
  </sheetData>
  <mergeCells count="34">
    <mergeCell ref="E1:H2"/>
    <mergeCell ref="A3:L4"/>
    <mergeCell ref="A7:F7"/>
    <mergeCell ref="A8:F8"/>
    <mergeCell ref="A9:F9"/>
    <mergeCell ref="A1:C1"/>
    <mergeCell ref="K1:L1"/>
    <mergeCell ref="K2:L2"/>
    <mergeCell ref="K20:L20"/>
    <mergeCell ref="F18:G18"/>
    <mergeCell ref="A10:F10"/>
    <mergeCell ref="A11:F11"/>
    <mergeCell ref="A12:F12"/>
    <mergeCell ref="A16:F16"/>
    <mergeCell ref="A17:L17"/>
    <mergeCell ref="A13:F13"/>
    <mergeCell ref="A14:F14"/>
    <mergeCell ref="A15:F15"/>
    <mergeCell ref="H18:J18"/>
    <mergeCell ref="K18:L18"/>
    <mergeCell ref="A25:B25"/>
    <mergeCell ref="C25:E25"/>
    <mergeCell ref="A26:B26"/>
    <mergeCell ref="C26:E26"/>
    <mergeCell ref="D19:E19"/>
    <mergeCell ref="D20:E20"/>
    <mergeCell ref="A18:C20"/>
    <mergeCell ref="D18:E18"/>
    <mergeCell ref="A22:L22"/>
    <mergeCell ref="A23:L23"/>
    <mergeCell ref="F19:G19"/>
    <mergeCell ref="H19:L19"/>
    <mergeCell ref="F20:G20"/>
    <mergeCell ref="H20:J20"/>
  </mergeCells>
  <printOptions horizontalCentered="1"/>
  <pageMargins left="0.19685039370078741" right="0.19685039370078741" top="0.78740157480314965" bottom="0.78740157480314965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3758E-BA7C-40C5-AF63-639FBE3CB1C5}">
  <dimension ref="A1:M56"/>
  <sheetViews>
    <sheetView workbookViewId="0">
      <selection activeCell="C2" sqref="C2"/>
    </sheetView>
  </sheetViews>
  <sheetFormatPr defaultRowHeight="14.4" x14ac:dyDescent="0.3"/>
  <cols>
    <col min="1" max="1" width="5.5546875" style="1" customWidth="1"/>
    <col min="2" max="2" width="9.109375" style="1"/>
    <col min="3" max="8" width="12.6640625" style="2" customWidth="1"/>
    <col min="9" max="9" width="11.6640625" style="1" customWidth="1"/>
    <col min="10" max="10" width="6.33203125" style="1" customWidth="1"/>
    <col min="11" max="11" width="12.6640625" style="1" customWidth="1"/>
    <col min="12" max="12" width="13.6640625" style="1" customWidth="1"/>
    <col min="13" max="13" width="16.6640625" hidden="1" customWidth="1"/>
  </cols>
  <sheetData>
    <row r="1" spans="1:13" ht="15" thickBot="1" x14ac:dyDescent="0.35">
      <c r="A1" s="43" t="s">
        <v>0</v>
      </c>
      <c r="B1" s="44"/>
      <c r="C1" s="44"/>
      <c r="E1" s="37" t="s">
        <v>1</v>
      </c>
      <c r="F1" s="38"/>
      <c r="G1" s="38"/>
      <c r="H1" s="38"/>
      <c r="J1" s="3" t="s">
        <v>3</v>
      </c>
      <c r="K1" s="45" t="s">
        <v>5</v>
      </c>
      <c r="L1" s="46"/>
    </row>
    <row r="2" spans="1:13" ht="15" thickBot="1" x14ac:dyDescent="0.35">
      <c r="A2" s="1" t="s">
        <v>2</v>
      </c>
      <c r="C2" s="13">
        <f>'00_REKAP'!C2</f>
        <v>44708</v>
      </c>
      <c r="E2" s="38"/>
      <c r="F2" s="38"/>
      <c r="G2" s="38"/>
      <c r="H2" s="38"/>
      <c r="J2" s="3" t="s">
        <v>4</v>
      </c>
      <c r="K2" s="45"/>
      <c r="L2" s="46"/>
    </row>
    <row r="3" spans="1:13" x14ac:dyDescent="0.3">
      <c r="A3" s="39" t="s">
        <v>428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1:13" x14ac:dyDescent="0.3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3" x14ac:dyDescent="0.3">
      <c r="A5" s="1" t="s">
        <v>6</v>
      </c>
      <c r="C5" s="2" t="s">
        <v>398</v>
      </c>
    </row>
    <row r="6" spans="1:13" ht="15" thickBot="1" x14ac:dyDescent="0.35"/>
    <row r="7" spans="1:13" ht="15" thickBot="1" x14ac:dyDescent="0.35">
      <c r="A7" s="33" t="s">
        <v>7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</row>
    <row r="8" spans="1:13" ht="15" thickBot="1" x14ac:dyDescent="0.35">
      <c r="A8" s="41" t="s">
        <v>8</v>
      </c>
      <c r="B8" s="42"/>
      <c r="C8" s="50" t="s">
        <v>9</v>
      </c>
      <c r="D8" s="51"/>
      <c r="E8" s="51"/>
      <c r="F8" s="51"/>
      <c r="G8" s="51"/>
      <c r="H8" s="51"/>
      <c r="I8" s="6" t="s">
        <v>10</v>
      </c>
      <c r="J8" s="7" t="s">
        <v>11</v>
      </c>
      <c r="K8" s="6" t="s">
        <v>12</v>
      </c>
      <c r="L8" s="6" t="s">
        <v>13</v>
      </c>
    </row>
    <row r="9" spans="1:13" x14ac:dyDescent="0.3">
      <c r="A9" s="4">
        <v>1</v>
      </c>
      <c r="B9" s="9" t="s">
        <v>14</v>
      </c>
      <c r="C9" s="52" t="s">
        <v>15</v>
      </c>
      <c r="D9" s="53"/>
      <c r="E9" s="53"/>
      <c r="F9" s="53"/>
      <c r="G9" s="53"/>
      <c r="H9" s="53"/>
      <c r="I9" s="10">
        <v>26.4</v>
      </c>
      <c r="J9" s="8" t="s">
        <v>16</v>
      </c>
      <c r="K9" s="10"/>
      <c r="L9" s="11">
        <f>ROUND(I9*K9,2)</f>
        <v>0</v>
      </c>
      <c r="M9" t="s">
        <v>17</v>
      </c>
    </row>
    <row r="10" spans="1:13" x14ac:dyDescent="0.3">
      <c r="A10" s="49"/>
      <c r="B10" s="44"/>
      <c r="C10" s="47" t="s">
        <v>18</v>
      </c>
      <c r="D10" s="48"/>
      <c r="E10" s="48"/>
      <c r="F10" s="48"/>
      <c r="G10" s="48"/>
      <c r="H10" s="48"/>
      <c r="I10" s="12">
        <v>12.8</v>
      </c>
      <c r="K10" s="49"/>
      <c r="L10" s="44"/>
    </row>
    <row r="11" spans="1:13" x14ac:dyDescent="0.3">
      <c r="A11" s="49"/>
      <c r="B11" s="44"/>
      <c r="C11" s="47" t="s">
        <v>19</v>
      </c>
      <c r="D11" s="48"/>
      <c r="E11" s="48"/>
      <c r="F11" s="48"/>
      <c r="G11" s="48"/>
      <c r="H11" s="48"/>
      <c r="I11" s="12">
        <v>13.6</v>
      </c>
      <c r="K11" s="49"/>
      <c r="L11" s="44"/>
    </row>
    <row r="12" spans="1:13" ht="30" customHeight="1" x14ac:dyDescent="0.3">
      <c r="A12" s="4">
        <v>2</v>
      </c>
      <c r="B12" s="9" t="s">
        <v>20</v>
      </c>
      <c r="C12" s="54" t="s">
        <v>21</v>
      </c>
      <c r="D12" s="55"/>
      <c r="E12" s="55"/>
      <c r="F12" s="55"/>
      <c r="G12" s="55"/>
      <c r="H12" s="55"/>
      <c r="I12" s="10">
        <v>42.24</v>
      </c>
      <c r="J12" s="8" t="s">
        <v>22</v>
      </c>
      <c r="K12" s="10"/>
      <c r="L12" s="11">
        <f>ROUND(I12*K12,2)</f>
        <v>0</v>
      </c>
      <c r="M12" t="s">
        <v>23</v>
      </c>
    </row>
    <row r="13" spans="1:13" x14ac:dyDescent="0.3">
      <c r="A13" s="49"/>
      <c r="B13" s="44"/>
      <c r="C13" s="47" t="s">
        <v>24</v>
      </c>
      <c r="D13" s="48"/>
      <c r="E13" s="48"/>
      <c r="F13" s="48"/>
      <c r="G13" s="48"/>
      <c r="H13" s="48"/>
      <c r="I13" s="12">
        <v>20.48</v>
      </c>
      <c r="K13" s="49"/>
      <c r="L13" s="44"/>
    </row>
    <row r="14" spans="1:13" x14ac:dyDescent="0.3">
      <c r="A14" s="49"/>
      <c r="B14" s="44"/>
      <c r="C14" s="47" t="s">
        <v>25</v>
      </c>
      <c r="D14" s="48"/>
      <c r="E14" s="48"/>
      <c r="F14" s="48"/>
      <c r="G14" s="48"/>
      <c r="H14" s="48"/>
      <c r="I14" s="12">
        <v>21.76</v>
      </c>
      <c r="K14" s="49"/>
      <c r="L14" s="44"/>
    </row>
    <row r="15" spans="1:13" ht="30" customHeight="1" x14ac:dyDescent="0.3">
      <c r="A15" s="4">
        <v>3</v>
      </c>
      <c r="B15" s="9" t="s">
        <v>26</v>
      </c>
      <c r="C15" s="54" t="s">
        <v>27</v>
      </c>
      <c r="D15" s="55"/>
      <c r="E15" s="55"/>
      <c r="F15" s="55"/>
      <c r="G15" s="55"/>
      <c r="H15" s="55"/>
      <c r="I15" s="10">
        <v>42.24</v>
      </c>
      <c r="J15" s="8" t="s">
        <v>22</v>
      </c>
      <c r="K15" s="10"/>
      <c r="L15" s="11">
        <f>ROUND(I15*K15,2)</f>
        <v>0</v>
      </c>
      <c r="M15" t="s">
        <v>28</v>
      </c>
    </row>
    <row r="16" spans="1:13" x14ac:dyDescent="0.3">
      <c r="A16" s="4">
        <v>4</v>
      </c>
      <c r="B16" s="9" t="s">
        <v>29</v>
      </c>
      <c r="C16" s="54" t="s">
        <v>30</v>
      </c>
      <c r="D16" s="55"/>
      <c r="E16" s="55"/>
      <c r="F16" s="55"/>
      <c r="G16" s="55"/>
      <c r="H16" s="55"/>
      <c r="I16" s="10">
        <v>105.6</v>
      </c>
      <c r="J16" s="8" t="s">
        <v>16</v>
      </c>
      <c r="K16" s="10"/>
      <c r="L16" s="11">
        <f>ROUND(I16*K16,2)</f>
        <v>0</v>
      </c>
      <c r="M16" t="s">
        <v>31</v>
      </c>
    </row>
    <row r="17" spans="1:13" x14ac:dyDescent="0.3">
      <c r="A17" s="49"/>
      <c r="B17" s="44"/>
      <c r="C17" s="47" t="s">
        <v>32</v>
      </c>
      <c r="D17" s="48"/>
      <c r="E17" s="48"/>
      <c r="F17" s="48"/>
      <c r="G17" s="48"/>
      <c r="H17" s="48"/>
      <c r="I17" s="12">
        <v>51.2</v>
      </c>
      <c r="K17" s="49"/>
      <c r="L17" s="44"/>
    </row>
    <row r="18" spans="1:13" x14ac:dyDescent="0.3">
      <c r="A18" s="49"/>
      <c r="B18" s="44"/>
      <c r="C18" s="47" t="s">
        <v>33</v>
      </c>
      <c r="D18" s="48"/>
      <c r="E18" s="48"/>
      <c r="F18" s="48"/>
      <c r="G18" s="48"/>
      <c r="H18" s="48"/>
      <c r="I18" s="12">
        <v>54.4</v>
      </c>
      <c r="K18" s="49"/>
      <c r="L18" s="44"/>
    </row>
    <row r="19" spans="1:13" x14ac:dyDescent="0.3">
      <c r="A19" s="4">
        <v>5</v>
      </c>
      <c r="B19" s="9" t="s">
        <v>34</v>
      </c>
      <c r="C19" s="54" t="s">
        <v>35</v>
      </c>
      <c r="D19" s="55"/>
      <c r="E19" s="55"/>
      <c r="F19" s="55"/>
      <c r="G19" s="55"/>
      <c r="H19" s="55"/>
      <c r="I19" s="10">
        <v>105.6</v>
      </c>
      <c r="J19" s="8" t="s">
        <v>16</v>
      </c>
      <c r="K19" s="10"/>
      <c r="L19" s="11">
        <f>ROUND(I19*K19,2)</f>
        <v>0</v>
      </c>
      <c r="M19" t="s">
        <v>36</v>
      </c>
    </row>
    <row r="20" spans="1:13" ht="30" customHeight="1" x14ac:dyDescent="0.3">
      <c r="A20" s="4">
        <v>6</v>
      </c>
      <c r="B20" s="9" t="s">
        <v>37</v>
      </c>
      <c r="C20" s="54" t="s">
        <v>406</v>
      </c>
      <c r="D20" s="55"/>
      <c r="E20" s="55"/>
      <c r="F20" s="55"/>
      <c r="G20" s="55"/>
      <c r="H20" s="55"/>
      <c r="I20" s="10">
        <v>8</v>
      </c>
      <c r="J20" s="8" t="s">
        <v>38</v>
      </c>
      <c r="K20" s="10"/>
      <c r="L20" s="11">
        <f>ROUND(I20*K20,2)</f>
        <v>0</v>
      </c>
      <c r="M20" t="s">
        <v>39</v>
      </c>
    </row>
    <row r="21" spans="1:13" x14ac:dyDescent="0.3">
      <c r="A21" s="49"/>
      <c r="B21" s="44"/>
      <c r="C21" s="56" t="s">
        <v>40</v>
      </c>
      <c r="D21" s="48"/>
      <c r="E21" s="48"/>
      <c r="F21" s="48"/>
      <c r="G21" s="48"/>
      <c r="H21" s="48"/>
      <c r="J21" s="49"/>
      <c r="K21" s="44"/>
      <c r="L21" s="44"/>
    </row>
    <row r="22" spans="1:13" ht="30" customHeight="1" x14ac:dyDescent="0.3">
      <c r="A22" s="4">
        <v>7</v>
      </c>
      <c r="B22" s="9" t="s">
        <v>41</v>
      </c>
      <c r="C22" s="54" t="s">
        <v>407</v>
      </c>
      <c r="D22" s="55"/>
      <c r="E22" s="55"/>
      <c r="F22" s="55"/>
      <c r="G22" s="55"/>
      <c r="H22" s="55"/>
      <c r="I22" s="10">
        <v>8</v>
      </c>
      <c r="J22" s="8" t="s">
        <v>38</v>
      </c>
      <c r="K22" s="10"/>
      <c r="L22" s="11">
        <f>ROUND(I22*K22,2)</f>
        <v>0</v>
      </c>
      <c r="M22" t="s">
        <v>42</v>
      </c>
    </row>
    <row r="23" spans="1:13" x14ac:dyDescent="0.3">
      <c r="A23" s="49"/>
      <c r="B23" s="44"/>
      <c r="C23" s="56" t="s">
        <v>43</v>
      </c>
      <c r="D23" s="48"/>
      <c r="E23" s="48"/>
      <c r="F23" s="48"/>
      <c r="G23" s="48"/>
      <c r="H23" s="48"/>
      <c r="J23" s="49"/>
      <c r="K23" s="44"/>
      <c r="L23" s="44"/>
    </row>
    <row r="24" spans="1:13" x14ac:dyDescent="0.3">
      <c r="A24" s="4">
        <v>8</v>
      </c>
      <c r="B24" s="9" t="s">
        <v>44</v>
      </c>
      <c r="C24" s="54" t="s">
        <v>45</v>
      </c>
      <c r="D24" s="55"/>
      <c r="E24" s="55"/>
      <c r="F24" s="55"/>
      <c r="G24" s="55"/>
      <c r="H24" s="55"/>
      <c r="I24" s="10">
        <v>13.24</v>
      </c>
      <c r="J24" s="8" t="s">
        <v>22</v>
      </c>
      <c r="K24" s="10"/>
      <c r="L24" s="11">
        <f>ROUND(I24*K24,2)</f>
        <v>0</v>
      </c>
      <c r="M24" t="s">
        <v>46</v>
      </c>
    </row>
    <row r="25" spans="1:13" x14ac:dyDescent="0.3">
      <c r="A25" s="49"/>
      <c r="B25" s="44"/>
      <c r="C25" s="47" t="s">
        <v>47</v>
      </c>
      <c r="D25" s="48"/>
      <c r="E25" s="48"/>
      <c r="F25" s="48"/>
      <c r="G25" s="48"/>
      <c r="H25" s="48"/>
      <c r="I25" s="12">
        <v>5.76</v>
      </c>
      <c r="K25" s="49"/>
      <c r="L25" s="44"/>
    </row>
    <row r="26" spans="1:13" x14ac:dyDescent="0.3">
      <c r="A26" s="49"/>
      <c r="B26" s="44"/>
      <c r="C26" s="47" t="s">
        <v>48</v>
      </c>
      <c r="D26" s="48"/>
      <c r="E26" s="48"/>
      <c r="F26" s="48"/>
      <c r="G26" s="48"/>
      <c r="H26" s="48"/>
      <c r="I26" s="12">
        <v>7.48</v>
      </c>
      <c r="K26" s="49"/>
      <c r="L26" s="44"/>
    </row>
    <row r="27" spans="1:13" x14ac:dyDescent="0.3">
      <c r="A27" s="4">
        <v>9</v>
      </c>
      <c r="B27" s="9" t="s">
        <v>49</v>
      </c>
      <c r="C27" s="54" t="s">
        <v>50</v>
      </c>
      <c r="D27" s="55"/>
      <c r="E27" s="55"/>
      <c r="F27" s="55"/>
      <c r="G27" s="55"/>
      <c r="H27" s="55"/>
      <c r="I27" s="10">
        <v>29.128</v>
      </c>
      <c r="J27" s="8" t="s">
        <v>51</v>
      </c>
      <c r="K27" s="10"/>
      <c r="L27" s="11">
        <f>ROUND(I27*K27,2)</f>
        <v>0</v>
      </c>
      <c r="M27" t="s">
        <v>52</v>
      </c>
    </row>
    <row r="28" spans="1:13" x14ac:dyDescent="0.3">
      <c r="A28" s="49"/>
      <c r="B28" s="44"/>
      <c r="C28" s="47" t="s">
        <v>53</v>
      </c>
      <c r="D28" s="48"/>
      <c r="E28" s="48"/>
      <c r="F28" s="48"/>
      <c r="G28" s="48"/>
      <c r="H28" s="48"/>
      <c r="I28" s="12">
        <v>29.128</v>
      </c>
      <c r="K28" s="49"/>
      <c r="L28" s="44"/>
    </row>
    <row r="29" spans="1:13" x14ac:dyDescent="0.3">
      <c r="A29" s="4">
        <v>10</v>
      </c>
      <c r="B29" s="9" t="s">
        <v>54</v>
      </c>
      <c r="C29" s="54" t="s">
        <v>55</v>
      </c>
      <c r="D29" s="55"/>
      <c r="E29" s="55"/>
      <c r="F29" s="55"/>
      <c r="G29" s="55"/>
      <c r="H29" s="55"/>
      <c r="I29" s="10">
        <v>32</v>
      </c>
      <c r="J29" s="8" t="s">
        <v>38</v>
      </c>
      <c r="K29" s="10"/>
      <c r="L29" s="11">
        <f>ROUND(I29*K29,2)</f>
        <v>0</v>
      </c>
      <c r="M29" t="s">
        <v>56</v>
      </c>
    </row>
    <row r="30" spans="1:13" x14ac:dyDescent="0.3">
      <c r="A30" s="49"/>
      <c r="B30" s="44"/>
      <c r="C30" s="47" t="s">
        <v>57</v>
      </c>
      <c r="D30" s="48"/>
      <c r="E30" s="48"/>
      <c r="F30" s="48"/>
      <c r="G30" s="48"/>
      <c r="H30" s="48"/>
      <c r="I30" s="12">
        <v>15</v>
      </c>
      <c r="K30" s="49"/>
      <c r="L30" s="44"/>
    </row>
    <row r="31" spans="1:13" x14ac:dyDescent="0.3">
      <c r="A31" s="49"/>
      <c r="B31" s="44"/>
      <c r="C31" s="47" t="s">
        <v>58</v>
      </c>
      <c r="D31" s="48"/>
      <c r="E31" s="48"/>
      <c r="F31" s="48"/>
      <c r="G31" s="48"/>
      <c r="H31" s="48"/>
      <c r="I31" s="12">
        <v>17</v>
      </c>
      <c r="K31" s="49"/>
      <c r="L31" s="44"/>
    </row>
    <row r="32" spans="1:13" x14ac:dyDescent="0.3">
      <c r="A32" s="4">
        <v>11</v>
      </c>
      <c r="B32" s="9" t="s">
        <v>59</v>
      </c>
      <c r="C32" s="54" t="s">
        <v>60</v>
      </c>
      <c r="D32" s="55"/>
      <c r="E32" s="55"/>
      <c r="F32" s="55"/>
      <c r="G32" s="55"/>
      <c r="H32" s="55"/>
      <c r="I32" s="10">
        <v>29</v>
      </c>
      <c r="J32" s="8" t="s">
        <v>22</v>
      </c>
      <c r="K32" s="10"/>
      <c r="L32" s="11">
        <f>ROUND(I32*K32,2)</f>
        <v>0</v>
      </c>
      <c r="M32" t="s">
        <v>61</v>
      </c>
    </row>
    <row r="33" spans="1:13" x14ac:dyDescent="0.3">
      <c r="A33" s="49"/>
      <c r="B33" s="44"/>
      <c r="C33" s="47" t="s">
        <v>62</v>
      </c>
      <c r="D33" s="48"/>
      <c r="E33" s="48"/>
      <c r="F33" s="48"/>
      <c r="G33" s="48"/>
      <c r="H33" s="48"/>
      <c r="I33" s="12">
        <v>29</v>
      </c>
      <c r="K33" s="49"/>
      <c r="L33" s="44"/>
    </row>
    <row r="34" spans="1:13" x14ac:dyDescent="0.3">
      <c r="A34" s="4">
        <v>12</v>
      </c>
      <c r="B34" s="9" t="s">
        <v>63</v>
      </c>
      <c r="C34" s="54" t="s">
        <v>64</v>
      </c>
      <c r="D34" s="55"/>
      <c r="E34" s="55"/>
      <c r="F34" s="55"/>
      <c r="G34" s="55"/>
      <c r="H34" s="55"/>
      <c r="I34" s="10">
        <v>13.24</v>
      </c>
      <c r="J34" s="8" t="s">
        <v>22</v>
      </c>
      <c r="K34" s="10"/>
      <c r="L34" s="11">
        <f>ROUND(I34*K34,2)</f>
        <v>0</v>
      </c>
      <c r="M34" t="s">
        <v>65</v>
      </c>
    </row>
    <row r="35" spans="1:13" ht="30" customHeight="1" x14ac:dyDescent="0.3">
      <c r="A35" s="4">
        <v>13</v>
      </c>
      <c r="B35" s="9" t="s">
        <v>66</v>
      </c>
      <c r="C35" s="54" t="s">
        <v>67</v>
      </c>
      <c r="D35" s="55"/>
      <c r="E35" s="55"/>
      <c r="F35" s="55"/>
      <c r="G35" s="55"/>
      <c r="H35" s="55"/>
      <c r="I35" s="10">
        <v>52.96</v>
      </c>
      <c r="J35" s="8" t="s">
        <v>22</v>
      </c>
      <c r="K35" s="10"/>
      <c r="L35" s="11">
        <f>ROUND(I35*K35,2)</f>
        <v>0</v>
      </c>
      <c r="M35" t="s">
        <v>68</v>
      </c>
    </row>
    <row r="36" spans="1:13" x14ac:dyDescent="0.3">
      <c r="A36" s="49"/>
      <c r="B36" s="44"/>
      <c r="C36" s="47" t="s">
        <v>69</v>
      </c>
      <c r="D36" s="48"/>
      <c r="E36" s="48"/>
      <c r="F36" s="48"/>
      <c r="G36" s="48"/>
      <c r="H36" s="48"/>
      <c r="I36" s="12">
        <v>52.96</v>
      </c>
      <c r="K36" s="49"/>
      <c r="L36" s="44"/>
    </row>
    <row r="37" spans="1:13" x14ac:dyDescent="0.3">
      <c r="A37" s="4">
        <v>14</v>
      </c>
      <c r="B37" s="9" t="s">
        <v>70</v>
      </c>
      <c r="C37" s="54" t="s">
        <v>71</v>
      </c>
      <c r="D37" s="55"/>
      <c r="E37" s="55"/>
      <c r="F37" s="55"/>
      <c r="G37" s="55"/>
      <c r="H37" s="55"/>
      <c r="I37" s="10">
        <v>13.24</v>
      </c>
      <c r="J37" s="8" t="s">
        <v>22</v>
      </c>
      <c r="K37" s="10"/>
      <c r="L37" s="11">
        <f>ROUND(I37*K37,2)</f>
        <v>0</v>
      </c>
      <c r="M37" t="s">
        <v>72</v>
      </c>
    </row>
    <row r="38" spans="1:13" x14ac:dyDescent="0.3">
      <c r="A38" s="4">
        <v>15</v>
      </c>
      <c r="B38" s="9" t="s">
        <v>73</v>
      </c>
      <c r="C38" s="54" t="s">
        <v>74</v>
      </c>
      <c r="D38" s="55"/>
      <c r="E38" s="55"/>
      <c r="F38" s="55"/>
      <c r="G38" s="55"/>
      <c r="H38" s="55"/>
      <c r="I38" s="10">
        <v>25.251000000000001</v>
      </c>
      <c r="J38" s="8" t="s">
        <v>51</v>
      </c>
      <c r="K38" s="10"/>
      <c r="L38" s="11">
        <f>ROUND(I38*K38,2)</f>
        <v>0</v>
      </c>
      <c r="M38" t="s">
        <v>75</v>
      </c>
    </row>
    <row r="39" spans="1:13" x14ac:dyDescent="0.3">
      <c r="A39" s="49"/>
      <c r="B39" s="44"/>
      <c r="C39" s="47" t="s">
        <v>76</v>
      </c>
      <c r="D39" s="48"/>
      <c r="E39" s="48"/>
      <c r="F39" s="48"/>
      <c r="G39" s="48"/>
      <c r="H39" s="48"/>
      <c r="I39" s="12">
        <v>25.251000000000001</v>
      </c>
      <c r="K39" s="49"/>
      <c r="L39" s="44"/>
    </row>
    <row r="40" spans="1:13" x14ac:dyDescent="0.3">
      <c r="A40" s="4">
        <v>16</v>
      </c>
      <c r="B40" s="9" t="s">
        <v>77</v>
      </c>
      <c r="C40" s="54" t="s">
        <v>78</v>
      </c>
      <c r="D40" s="55"/>
      <c r="E40" s="55"/>
      <c r="F40" s="55"/>
      <c r="G40" s="55"/>
      <c r="H40" s="55"/>
      <c r="I40" s="10">
        <v>5.28</v>
      </c>
      <c r="J40" s="8" t="s">
        <v>22</v>
      </c>
      <c r="K40" s="10"/>
      <c r="L40" s="11">
        <f>ROUND(I40*K40,2)</f>
        <v>0</v>
      </c>
      <c r="M40" t="s">
        <v>79</v>
      </c>
    </row>
    <row r="41" spans="1:13" x14ac:dyDescent="0.3">
      <c r="A41" s="49"/>
      <c r="B41" s="44"/>
      <c r="C41" s="47" t="s">
        <v>80</v>
      </c>
      <c r="D41" s="48"/>
      <c r="E41" s="48"/>
      <c r="F41" s="48"/>
      <c r="G41" s="48"/>
      <c r="H41" s="48"/>
      <c r="I41" s="12">
        <v>5.28</v>
      </c>
      <c r="K41" s="49"/>
      <c r="L41" s="44"/>
    </row>
    <row r="42" spans="1:13" x14ac:dyDescent="0.3">
      <c r="A42" s="4">
        <v>17</v>
      </c>
      <c r="B42" s="9" t="s">
        <v>81</v>
      </c>
      <c r="C42" s="54" t="s">
        <v>82</v>
      </c>
      <c r="D42" s="55"/>
      <c r="E42" s="55"/>
      <c r="F42" s="55"/>
      <c r="G42" s="55"/>
      <c r="H42" s="55"/>
      <c r="I42" s="10">
        <v>26.4</v>
      </c>
      <c r="J42" s="8" t="s">
        <v>16</v>
      </c>
      <c r="K42" s="10"/>
      <c r="L42" s="11">
        <f>ROUND(I42*K42,2)</f>
        <v>0</v>
      </c>
      <c r="M42" t="s">
        <v>83</v>
      </c>
    </row>
    <row r="43" spans="1:13" x14ac:dyDescent="0.3">
      <c r="A43" s="4">
        <v>18</v>
      </c>
      <c r="B43" s="9" t="s">
        <v>84</v>
      </c>
      <c r="C43" s="54" t="s">
        <v>85</v>
      </c>
      <c r="D43" s="55"/>
      <c r="E43" s="55"/>
      <c r="F43" s="55"/>
      <c r="G43" s="55"/>
      <c r="H43" s="55"/>
      <c r="I43" s="10">
        <v>24</v>
      </c>
      <c r="J43" s="8" t="s">
        <v>38</v>
      </c>
      <c r="K43" s="10"/>
      <c r="L43" s="11">
        <f>ROUND(I43*K43,2)</f>
        <v>0</v>
      </c>
      <c r="M43" t="s">
        <v>86</v>
      </c>
    </row>
    <row r="44" spans="1:13" x14ac:dyDescent="0.3">
      <c r="A44" s="4">
        <v>19</v>
      </c>
      <c r="B44" s="9" t="s">
        <v>87</v>
      </c>
      <c r="C44" s="54" t="s">
        <v>88</v>
      </c>
      <c r="D44" s="55"/>
      <c r="E44" s="55"/>
      <c r="F44" s="55"/>
      <c r="G44" s="55"/>
      <c r="H44" s="55"/>
      <c r="I44" s="10">
        <v>24</v>
      </c>
      <c r="J44" s="8" t="s">
        <v>38</v>
      </c>
      <c r="K44" s="10"/>
      <c r="L44" s="11">
        <f>ROUND(I44*K44,2)</f>
        <v>0</v>
      </c>
      <c r="M44" t="s">
        <v>89</v>
      </c>
    </row>
    <row r="45" spans="1:13" x14ac:dyDescent="0.3">
      <c r="A45" s="4">
        <v>20</v>
      </c>
      <c r="B45" s="9" t="s">
        <v>90</v>
      </c>
      <c r="C45" s="54" t="s">
        <v>91</v>
      </c>
      <c r="D45" s="55"/>
      <c r="E45" s="55"/>
      <c r="F45" s="55"/>
      <c r="G45" s="55"/>
      <c r="H45" s="55"/>
      <c r="I45" s="10">
        <v>24</v>
      </c>
      <c r="J45" s="8" t="s">
        <v>38</v>
      </c>
      <c r="K45" s="10"/>
      <c r="L45" s="11">
        <f>ROUND(I45*K45,2)</f>
        <v>0</v>
      </c>
      <c r="M45" t="s">
        <v>92</v>
      </c>
    </row>
    <row r="46" spans="1:13" x14ac:dyDescent="0.3">
      <c r="A46" s="4">
        <v>21</v>
      </c>
      <c r="B46" s="9" t="s">
        <v>93</v>
      </c>
      <c r="C46" s="54" t="s">
        <v>94</v>
      </c>
      <c r="D46" s="55"/>
      <c r="E46" s="55"/>
      <c r="F46" s="55"/>
      <c r="G46" s="55"/>
      <c r="H46" s="55"/>
      <c r="I46" s="10">
        <v>47</v>
      </c>
      <c r="J46" s="8" t="s">
        <v>38</v>
      </c>
      <c r="K46" s="10"/>
      <c r="L46" s="11">
        <f>ROUND(I46*K46,2)</f>
        <v>0</v>
      </c>
      <c r="M46" t="s">
        <v>95</v>
      </c>
    </row>
    <row r="47" spans="1:13" x14ac:dyDescent="0.3">
      <c r="A47" s="49"/>
      <c r="B47" s="44"/>
      <c r="C47" s="47" t="s">
        <v>96</v>
      </c>
      <c r="D47" s="48"/>
      <c r="E47" s="48"/>
      <c r="F47" s="48"/>
      <c r="G47" s="48"/>
      <c r="H47" s="48"/>
      <c r="I47" s="12">
        <v>47</v>
      </c>
      <c r="K47" s="49"/>
      <c r="L47" s="44"/>
    </row>
    <row r="48" spans="1:13" x14ac:dyDescent="0.3">
      <c r="A48" s="4">
        <v>22</v>
      </c>
      <c r="B48" s="9" t="s">
        <v>97</v>
      </c>
      <c r="C48" s="54" t="s">
        <v>98</v>
      </c>
      <c r="D48" s="55"/>
      <c r="E48" s="55"/>
      <c r="F48" s="55"/>
      <c r="G48" s="55"/>
      <c r="H48" s="55"/>
      <c r="I48" s="10">
        <v>1</v>
      </c>
      <c r="J48" s="8" t="s">
        <v>99</v>
      </c>
      <c r="K48" s="10"/>
      <c r="L48" s="11">
        <f>ROUND(I48*K48,2)</f>
        <v>0</v>
      </c>
      <c r="M48" t="s">
        <v>100</v>
      </c>
    </row>
    <row r="49" spans="1:13" x14ac:dyDescent="0.3">
      <c r="A49" s="4">
        <v>23</v>
      </c>
      <c r="B49" s="9" t="s">
        <v>97</v>
      </c>
      <c r="C49" s="54" t="s">
        <v>101</v>
      </c>
      <c r="D49" s="55"/>
      <c r="E49" s="55"/>
      <c r="F49" s="55"/>
      <c r="G49" s="55"/>
      <c r="H49" s="55"/>
      <c r="I49" s="10">
        <v>1</v>
      </c>
      <c r="J49" s="8" t="s">
        <v>99</v>
      </c>
      <c r="K49" s="10"/>
      <c r="L49" s="11">
        <f>ROUND(I49*K49,2)</f>
        <v>0</v>
      </c>
      <c r="M49" t="s">
        <v>102</v>
      </c>
    </row>
    <row r="50" spans="1:13" x14ac:dyDescent="0.3">
      <c r="A50" s="4">
        <v>24</v>
      </c>
      <c r="B50" s="9" t="s">
        <v>97</v>
      </c>
      <c r="C50" s="54" t="s">
        <v>103</v>
      </c>
      <c r="D50" s="55"/>
      <c r="E50" s="55"/>
      <c r="F50" s="55"/>
      <c r="G50" s="55"/>
      <c r="H50" s="55"/>
      <c r="I50" s="10">
        <v>1</v>
      </c>
      <c r="J50" s="8" t="s">
        <v>99</v>
      </c>
      <c r="K50" s="10"/>
      <c r="L50" s="11">
        <f>ROUND(I50*K50,2)</f>
        <v>0</v>
      </c>
      <c r="M50" t="s">
        <v>104</v>
      </c>
    </row>
    <row r="51" spans="1:13" x14ac:dyDescent="0.3">
      <c r="A51" s="4">
        <v>25</v>
      </c>
      <c r="B51" s="9" t="s">
        <v>97</v>
      </c>
      <c r="C51" s="54" t="s">
        <v>105</v>
      </c>
      <c r="D51" s="55"/>
      <c r="E51" s="55"/>
      <c r="F51" s="55"/>
      <c r="G51" s="55"/>
      <c r="H51" s="55"/>
      <c r="I51" s="10">
        <v>1</v>
      </c>
      <c r="J51" s="8" t="s">
        <v>99</v>
      </c>
      <c r="K51" s="10"/>
      <c r="L51" s="11">
        <f>ROUND(I51*K51,2)</f>
        <v>0</v>
      </c>
      <c r="M51" t="s">
        <v>106</v>
      </c>
    </row>
    <row r="52" spans="1:13" x14ac:dyDescent="0.3">
      <c r="A52" s="4">
        <v>26</v>
      </c>
      <c r="B52" s="9" t="s">
        <v>107</v>
      </c>
      <c r="C52" s="54" t="s">
        <v>108</v>
      </c>
      <c r="D52" s="55"/>
      <c r="E52" s="55"/>
      <c r="F52" s="55"/>
      <c r="G52" s="55"/>
      <c r="H52" s="55"/>
      <c r="I52" s="10">
        <v>47</v>
      </c>
      <c r="J52" s="8" t="s">
        <v>38</v>
      </c>
      <c r="K52" s="10"/>
      <c r="L52" s="11">
        <f>ROUND(I52*K52,2)</f>
        <v>0</v>
      </c>
      <c r="M52" t="s">
        <v>109</v>
      </c>
    </row>
    <row r="53" spans="1:13" x14ac:dyDescent="0.3">
      <c r="A53" s="49"/>
      <c r="B53" s="44"/>
      <c r="C53" s="47" t="s">
        <v>96</v>
      </c>
      <c r="D53" s="48"/>
      <c r="E53" s="48"/>
      <c r="F53" s="48"/>
      <c r="G53" s="48"/>
      <c r="H53" s="48"/>
      <c r="I53" s="12">
        <v>47</v>
      </c>
      <c r="K53" s="49"/>
      <c r="L53" s="44"/>
    </row>
    <row r="54" spans="1:13" x14ac:dyDescent="0.3">
      <c r="A54" s="4">
        <v>27</v>
      </c>
      <c r="B54" s="9" t="s">
        <v>110</v>
      </c>
      <c r="C54" s="54" t="s">
        <v>111</v>
      </c>
      <c r="D54" s="55"/>
      <c r="E54" s="55"/>
      <c r="F54" s="55"/>
      <c r="G54" s="55"/>
      <c r="H54" s="55"/>
      <c r="I54" s="10">
        <v>29.31</v>
      </c>
      <c r="J54" s="8" t="s">
        <v>51</v>
      </c>
      <c r="K54" s="10"/>
      <c r="L54" s="11">
        <f>ROUND(I54*K54,2)</f>
        <v>0</v>
      </c>
      <c r="M54" t="s">
        <v>112</v>
      </c>
    </row>
    <row r="55" spans="1:13" x14ac:dyDescent="0.3">
      <c r="A55" s="31" t="s">
        <v>13</v>
      </c>
      <c r="B55" s="25"/>
      <c r="C55" s="14"/>
      <c r="D55" s="57"/>
      <c r="E55" s="58"/>
      <c r="F55" s="57"/>
      <c r="G55" s="58"/>
      <c r="H55" s="19" t="s">
        <v>113</v>
      </c>
      <c r="I55" s="20"/>
      <c r="J55" s="20"/>
      <c r="K55" s="21">
        <f>L9+L12+SUM(L15:L16)+SUM(L19:L20)+L22+L24+L27+L29+L32+SUM(L34:L35)+SUM(L37:L38)+L40+SUM(L42:L46)+SUM(L48:L52)+L54</f>
        <v>0</v>
      </c>
      <c r="L55" s="20"/>
    </row>
    <row r="56" spans="1:13" x14ac:dyDescent="0.3">
      <c r="A56" s="49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</row>
  </sheetData>
  <mergeCells count="98">
    <mergeCell ref="A56:L56"/>
    <mergeCell ref="A53:B53"/>
    <mergeCell ref="K53:L53"/>
    <mergeCell ref="C54:H54"/>
    <mergeCell ref="A55:B55"/>
    <mergeCell ref="H55:J55"/>
    <mergeCell ref="K55:L55"/>
    <mergeCell ref="D55:E55"/>
    <mergeCell ref="F55:G55"/>
    <mergeCell ref="C53:H53"/>
    <mergeCell ref="C48:H48"/>
    <mergeCell ref="C49:H49"/>
    <mergeCell ref="C50:H50"/>
    <mergeCell ref="C51:H51"/>
    <mergeCell ref="C52:H52"/>
    <mergeCell ref="K47:L47"/>
    <mergeCell ref="C40:H40"/>
    <mergeCell ref="C41:H41"/>
    <mergeCell ref="A41:B41"/>
    <mergeCell ref="K41:L41"/>
    <mergeCell ref="C42:H42"/>
    <mergeCell ref="C43:H43"/>
    <mergeCell ref="C44:H44"/>
    <mergeCell ref="C45:H45"/>
    <mergeCell ref="C46:H46"/>
    <mergeCell ref="C47:H47"/>
    <mergeCell ref="A47:B47"/>
    <mergeCell ref="C39:H39"/>
    <mergeCell ref="A39:B39"/>
    <mergeCell ref="K39:L39"/>
    <mergeCell ref="C32:H32"/>
    <mergeCell ref="C33:H33"/>
    <mergeCell ref="A33:B33"/>
    <mergeCell ref="K33:L33"/>
    <mergeCell ref="C34:H34"/>
    <mergeCell ref="C35:H35"/>
    <mergeCell ref="C36:H36"/>
    <mergeCell ref="A36:B36"/>
    <mergeCell ref="K36:L36"/>
    <mergeCell ref="C37:H37"/>
    <mergeCell ref="C38:H38"/>
    <mergeCell ref="C29:H29"/>
    <mergeCell ref="C30:H30"/>
    <mergeCell ref="A30:B30"/>
    <mergeCell ref="K30:L30"/>
    <mergeCell ref="C31:H31"/>
    <mergeCell ref="A31:B31"/>
    <mergeCell ref="K31:L31"/>
    <mergeCell ref="C26:H26"/>
    <mergeCell ref="A26:B26"/>
    <mergeCell ref="K26:L26"/>
    <mergeCell ref="C27:H27"/>
    <mergeCell ref="C28:H28"/>
    <mergeCell ref="A28:B28"/>
    <mergeCell ref="K28:L28"/>
    <mergeCell ref="C25:H25"/>
    <mergeCell ref="A25:B25"/>
    <mergeCell ref="K25:L25"/>
    <mergeCell ref="C18:H18"/>
    <mergeCell ref="A18:B18"/>
    <mergeCell ref="K18:L18"/>
    <mergeCell ref="C19:H19"/>
    <mergeCell ref="C20:H20"/>
    <mergeCell ref="C21:H21"/>
    <mergeCell ref="A21:B21"/>
    <mergeCell ref="J21:L21"/>
    <mergeCell ref="C22:H22"/>
    <mergeCell ref="C23:H23"/>
    <mergeCell ref="A23:B23"/>
    <mergeCell ref="J23:L23"/>
    <mergeCell ref="C24:H24"/>
    <mergeCell ref="C17:H17"/>
    <mergeCell ref="A17:B17"/>
    <mergeCell ref="K17:L17"/>
    <mergeCell ref="C11:H11"/>
    <mergeCell ref="A11:B11"/>
    <mergeCell ref="K11:L11"/>
    <mergeCell ref="C12:H12"/>
    <mergeCell ref="C13:H13"/>
    <mergeCell ref="A13:B13"/>
    <mergeCell ref="K13:L13"/>
    <mergeCell ref="C14:H14"/>
    <mergeCell ref="A14:B14"/>
    <mergeCell ref="K14:L14"/>
    <mergeCell ref="C15:H15"/>
    <mergeCell ref="C16:H16"/>
    <mergeCell ref="C10:H10"/>
    <mergeCell ref="A10:B10"/>
    <mergeCell ref="K10:L10"/>
    <mergeCell ref="A1:C1"/>
    <mergeCell ref="E1:H2"/>
    <mergeCell ref="K1:L1"/>
    <mergeCell ref="K2:L2"/>
    <mergeCell ref="A3:L4"/>
    <mergeCell ref="A7:L7"/>
    <mergeCell ref="A8:B8"/>
    <mergeCell ref="C8:H8"/>
    <mergeCell ref="C9:H9"/>
  </mergeCells>
  <printOptions horizontalCentered="1"/>
  <pageMargins left="0.19685039370078741" right="0.19685039370078741" top="0.78740157480314965" bottom="0.78740157480314965" header="0.31496062992125984" footer="0.31496062992125984"/>
  <pageSetup paperSize="9" orientation="landscape" verticalDpi="0" r:id="rId1"/>
  <headerFooter>
    <oddFooter>&amp;CStránka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6AC4E-B415-43DF-9BFC-0C81032B21E0}">
  <dimension ref="A1:M104"/>
  <sheetViews>
    <sheetView workbookViewId="0">
      <selection activeCell="C2" sqref="C2"/>
    </sheetView>
  </sheetViews>
  <sheetFormatPr defaultRowHeight="14.4" x14ac:dyDescent="0.3"/>
  <cols>
    <col min="1" max="1" width="5.5546875" style="1" customWidth="1"/>
    <col min="2" max="2" width="9.109375" style="1"/>
    <col min="3" max="8" width="12.6640625" style="2" customWidth="1"/>
    <col min="9" max="9" width="11.6640625" style="1" customWidth="1"/>
    <col min="10" max="10" width="6.33203125" style="1" customWidth="1"/>
    <col min="11" max="11" width="12.6640625" style="1" customWidth="1"/>
    <col min="12" max="12" width="13.6640625" style="1" customWidth="1"/>
    <col min="13" max="13" width="16.6640625" hidden="1" customWidth="1"/>
  </cols>
  <sheetData>
    <row r="1" spans="1:13" ht="15" thickBot="1" x14ac:dyDescent="0.35">
      <c r="A1" s="43" t="s">
        <v>0</v>
      </c>
      <c r="B1" s="44"/>
      <c r="C1" s="44"/>
      <c r="E1" s="37" t="s">
        <v>1</v>
      </c>
      <c r="F1" s="38"/>
      <c r="G1" s="38"/>
      <c r="H1" s="38"/>
      <c r="J1" s="3" t="s">
        <v>3</v>
      </c>
      <c r="K1" s="45" t="s">
        <v>5</v>
      </c>
      <c r="L1" s="46"/>
    </row>
    <row r="2" spans="1:13" ht="15" thickBot="1" x14ac:dyDescent="0.35">
      <c r="A2" s="1" t="s">
        <v>2</v>
      </c>
      <c r="C2" s="13">
        <f>'00_REKAP'!C2</f>
        <v>44708</v>
      </c>
      <c r="E2" s="38"/>
      <c r="F2" s="38"/>
      <c r="G2" s="38"/>
      <c r="H2" s="38"/>
      <c r="J2" s="3" t="s">
        <v>4</v>
      </c>
      <c r="K2" s="45"/>
      <c r="L2" s="46"/>
    </row>
    <row r="3" spans="1:13" x14ac:dyDescent="0.3">
      <c r="A3" s="39" t="s">
        <v>428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1:13" x14ac:dyDescent="0.3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3" x14ac:dyDescent="0.3">
      <c r="A5" s="1" t="s">
        <v>6</v>
      </c>
      <c r="C5" s="2" t="s">
        <v>398</v>
      </c>
    </row>
    <row r="6" spans="1:13" ht="15" thickBot="1" x14ac:dyDescent="0.35"/>
    <row r="7" spans="1:13" ht="15" thickBot="1" x14ac:dyDescent="0.35">
      <c r="A7" s="33" t="s">
        <v>114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</row>
    <row r="8" spans="1:13" ht="15" thickBot="1" x14ac:dyDescent="0.35">
      <c r="A8" s="41" t="s">
        <v>8</v>
      </c>
      <c r="B8" s="42"/>
      <c r="C8" s="50" t="s">
        <v>9</v>
      </c>
      <c r="D8" s="51"/>
      <c r="E8" s="51"/>
      <c r="F8" s="51"/>
      <c r="G8" s="51"/>
      <c r="H8" s="51"/>
      <c r="I8" s="6" t="s">
        <v>10</v>
      </c>
      <c r="J8" s="7" t="s">
        <v>11</v>
      </c>
      <c r="K8" s="6" t="s">
        <v>12</v>
      </c>
      <c r="L8" s="6" t="s">
        <v>13</v>
      </c>
    </row>
    <row r="9" spans="1:13" x14ac:dyDescent="0.3">
      <c r="A9" s="4">
        <v>1</v>
      </c>
      <c r="B9" s="9" t="s">
        <v>115</v>
      </c>
      <c r="C9" s="52" t="s">
        <v>116</v>
      </c>
      <c r="D9" s="53"/>
      <c r="E9" s="53"/>
      <c r="F9" s="53"/>
      <c r="G9" s="53"/>
      <c r="H9" s="53"/>
      <c r="I9" s="10">
        <v>1</v>
      </c>
      <c r="J9" s="8" t="s">
        <v>117</v>
      </c>
      <c r="K9" s="10"/>
      <c r="L9" s="11">
        <f>ROUND(I9*K9,2)</f>
        <v>0</v>
      </c>
      <c r="M9" t="s">
        <v>118</v>
      </c>
    </row>
    <row r="10" spans="1:13" x14ac:dyDescent="0.3">
      <c r="A10" s="4">
        <v>2</v>
      </c>
      <c r="B10" s="9" t="s">
        <v>119</v>
      </c>
      <c r="C10" s="54" t="s">
        <v>120</v>
      </c>
      <c r="D10" s="55"/>
      <c r="E10" s="55"/>
      <c r="F10" s="55"/>
      <c r="G10" s="55"/>
      <c r="H10" s="55"/>
      <c r="I10" s="10">
        <v>2</v>
      </c>
      <c r="J10" s="8" t="s">
        <v>16</v>
      </c>
      <c r="K10" s="10"/>
      <c r="L10" s="11">
        <f>ROUND(I10*K10,2)</f>
        <v>0</v>
      </c>
      <c r="M10" t="s">
        <v>121</v>
      </c>
    </row>
    <row r="11" spans="1:13" x14ac:dyDescent="0.3">
      <c r="A11" s="4">
        <v>3</v>
      </c>
      <c r="B11" s="9" t="s">
        <v>122</v>
      </c>
      <c r="C11" s="54" t="s">
        <v>123</v>
      </c>
      <c r="D11" s="55"/>
      <c r="E11" s="55"/>
      <c r="F11" s="55"/>
      <c r="G11" s="55"/>
      <c r="H11" s="55"/>
      <c r="I11" s="10">
        <v>3.96</v>
      </c>
      <c r="J11" s="8" t="s">
        <v>16</v>
      </c>
      <c r="K11" s="10"/>
      <c r="L11" s="11">
        <f>ROUND(I11*K11,2)</f>
        <v>0</v>
      </c>
      <c r="M11" t="s">
        <v>124</v>
      </c>
    </row>
    <row r="12" spans="1:13" x14ac:dyDescent="0.3">
      <c r="A12" s="49"/>
      <c r="B12" s="44"/>
      <c r="C12" s="47" t="s">
        <v>125</v>
      </c>
      <c r="D12" s="48"/>
      <c r="E12" s="48"/>
      <c r="F12" s="48"/>
      <c r="G12" s="48"/>
      <c r="H12" s="48"/>
      <c r="I12" s="12">
        <v>3.96</v>
      </c>
      <c r="K12" s="49"/>
      <c r="L12" s="44"/>
    </row>
    <row r="13" spans="1:13" x14ac:dyDescent="0.3">
      <c r="A13" s="4">
        <v>4</v>
      </c>
      <c r="B13" s="9" t="s">
        <v>126</v>
      </c>
      <c r="C13" s="54" t="s">
        <v>127</v>
      </c>
      <c r="D13" s="55"/>
      <c r="E13" s="55"/>
      <c r="F13" s="55"/>
      <c r="G13" s="55"/>
      <c r="H13" s="55"/>
      <c r="I13" s="10">
        <v>3.6</v>
      </c>
      <c r="J13" s="8" t="s">
        <v>16</v>
      </c>
      <c r="K13" s="10"/>
      <c r="L13" s="11">
        <f>ROUND(I13*K13,2)</f>
        <v>0</v>
      </c>
      <c r="M13" t="s">
        <v>128</v>
      </c>
    </row>
    <row r="14" spans="1:13" x14ac:dyDescent="0.3">
      <c r="A14" s="49"/>
      <c r="B14" s="44"/>
      <c r="C14" s="47" t="s">
        <v>129</v>
      </c>
      <c r="D14" s="48"/>
      <c r="E14" s="48"/>
      <c r="F14" s="48"/>
      <c r="G14" s="48"/>
      <c r="H14" s="48"/>
      <c r="I14" s="12">
        <v>3.6</v>
      </c>
      <c r="K14" s="49"/>
      <c r="L14" s="44"/>
    </row>
    <row r="15" spans="1:13" x14ac:dyDescent="0.3">
      <c r="A15" s="4">
        <v>5</v>
      </c>
      <c r="B15" s="9" t="s">
        <v>130</v>
      </c>
      <c r="C15" s="54" t="s">
        <v>131</v>
      </c>
      <c r="D15" s="55"/>
      <c r="E15" s="55"/>
      <c r="F15" s="55"/>
      <c r="G15" s="55"/>
      <c r="H15" s="55"/>
      <c r="I15" s="10">
        <v>6.6</v>
      </c>
      <c r="J15" s="8" t="s">
        <v>16</v>
      </c>
      <c r="K15" s="10"/>
      <c r="L15" s="11">
        <f>ROUND(I15*K15,2)</f>
        <v>0</v>
      </c>
      <c r="M15" t="s">
        <v>132</v>
      </c>
    </row>
    <row r="16" spans="1:13" x14ac:dyDescent="0.3">
      <c r="A16" s="49"/>
      <c r="B16" s="44"/>
      <c r="C16" s="47" t="s">
        <v>133</v>
      </c>
      <c r="D16" s="48"/>
      <c r="E16" s="48"/>
      <c r="F16" s="48"/>
      <c r="G16" s="48"/>
      <c r="H16" s="48"/>
      <c r="I16" s="12">
        <v>6.6</v>
      </c>
      <c r="K16" s="49"/>
      <c r="L16" s="44"/>
    </row>
    <row r="17" spans="1:13" x14ac:dyDescent="0.3">
      <c r="A17" s="4">
        <v>6</v>
      </c>
      <c r="B17" s="9" t="s">
        <v>134</v>
      </c>
      <c r="C17" s="54" t="s">
        <v>135</v>
      </c>
      <c r="D17" s="55"/>
      <c r="E17" s="55"/>
      <c r="F17" s="55"/>
      <c r="G17" s="55"/>
      <c r="H17" s="55"/>
      <c r="I17" s="10">
        <v>2.5</v>
      </c>
      <c r="J17" s="8" t="s">
        <v>38</v>
      </c>
      <c r="K17" s="10"/>
      <c r="L17" s="11">
        <f>ROUND(I17*K17,2)</f>
        <v>0</v>
      </c>
      <c r="M17" t="s">
        <v>136</v>
      </c>
    </row>
    <row r="18" spans="1:13" x14ac:dyDescent="0.3">
      <c r="A18" s="4">
        <v>7</v>
      </c>
      <c r="B18" s="9" t="s">
        <v>137</v>
      </c>
      <c r="C18" s="54" t="s">
        <v>138</v>
      </c>
      <c r="D18" s="55"/>
      <c r="E18" s="55"/>
      <c r="F18" s="55"/>
      <c r="G18" s="55"/>
      <c r="H18" s="55"/>
      <c r="I18" s="10">
        <v>0.81</v>
      </c>
      <c r="J18" s="8" t="s">
        <v>22</v>
      </c>
      <c r="K18" s="10"/>
      <c r="L18" s="11">
        <f>ROUND(I18*K18,2)</f>
        <v>0</v>
      </c>
      <c r="M18" t="s">
        <v>139</v>
      </c>
    </row>
    <row r="19" spans="1:13" x14ac:dyDescent="0.3">
      <c r="A19" s="49"/>
      <c r="B19" s="44"/>
      <c r="C19" s="47" t="s">
        <v>140</v>
      </c>
      <c r="D19" s="48"/>
      <c r="E19" s="48"/>
      <c r="F19" s="48"/>
      <c r="G19" s="48"/>
      <c r="H19" s="48"/>
      <c r="I19" s="12">
        <v>0.81</v>
      </c>
      <c r="K19" s="49"/>
      <c r="L19" s="44"/>
    </row>
    <row r="20" spans="1:13" x14ac:dyDescent="0.3">
      <c r="A20" s="4">
        <v>8</v>
      </c>
      <c r="B20" s="9" t="s">
        <v>141</v>
      </c>
      <c r="C20" s="54" t="s">
        <v>142</v>
      </c>
      <c r="D20" s="55"/>
      <c r="E20" s="55"/>
      <c r="F20" s="55"/>
      <c r="G20" s="55"/>
      <c r="H20" s="55"/>
      <c r="I20" s="10">
        <v>1</v>
      </c>
      <c r="J20" s="8" t="s">
        <v>117</v>
      </c>
      <c r="K20" s="10"/>
      <c r="L20" s="11">
        <f>ROUND(I20*K20,2)</f>
        <v>0</v>
      </c>
      <c r="M20" t="s">
        <v>143</v>
      </c>
    </row>
    <row r="21" spans="1:13" ht="30" customHeight="1" x14ac:dyDescent="0.3">
      <c r="A21" s="4">
        <v>9</v>
      </c>
      <c r="B21" s="9" t="s">
        <v>144</v>
      </c>
      <c r="C21" s="54" t="s">
        <v>399</v>
      </c>
      <c r="D21" s="55"/>
      <c r="E21" s="55"/>
      <c r="F21" s="55"/>
      <c r="G21" s="55"/>
      <c r="H21" s="55"/>
      <c r="I21" s="10">
        <v>7.36</v>
      </c>
      <c r="J21" s="8" t="s">
        <v>16</v>
      </c>
      <c r="K21" s="10"/>
      <c r="L21" s="11">
        <f>ROUND(I21*K21,2)</f>
        <v>0</v>
      </c>
      <c r="M21" t="s">
        <v>145</v>
      </c>
    </row>
    <row r="22" spans="1:13" x14ac:dyDescent="0.3">
      <c r="A22" s="49"/>
      <c r="B22" s="44"/>
      <c r="C22" s="47" t="s">
        <v>146</v>
      </c>
      <c r="D22" s="48"/>
      <c r="E22" s="48"/>
      <c r="F22" s="48"/>
      <c r="G22" s="48"/>
      <c r="H22" s="48"/>
      <c r="I22" s="12">
        <v>7.36</v>
      </c>
      <c r="K22" s="49"/>
      <c r="L22" s="44"/>
    </row>
    <row r="23" spans="1:13" ht="30" customHeight="1" x14ac:dyDescent="0.3">
      <c r="A23" s="4">
        <v>10</v>
      </c>
      <c r="B23" s="9" t="s">
        <v>147</v>
      </c>
      <c r="C23" s="54" t="s">
        <v>148</v>
      </c>
      <c r="D23" s="55"/>
      <c r="E23" s="55"/>
      <c r="F23" s="55"/>
      <c r="G23" s="55"/>
      <c r="H23" s="55"/>
      <c r="I23" s="10">
        <v>2.64</v>
      </c>
      <c r="J23" s="8" t="s">
        <v>16</v>
      </c>
      <c r="K23" s="10"/>
      <c r="L23" s="11">
        <f>ROUND(I23*K23,2)</f>
        <v>0</v>
      </c>
      <c r="M23" t="s">
        <v>149</v>
      </c>
    </row>
    <row r="24" spans="1:13" x14ac:dyDescent="0.3">
      <c r="A24" s="49"/>
      <c r="B24" s="44"/>
      <c r="C24" s="47" t="s">
        <v>150</v>
      </c>
      <c r="D24" s="48"/>
      <c r="E24" s="48"/>
      <c r="F24" s="48"/>
      <c r="G24" s="48"/>
      <c r="H24" s="48"/>
      <c r="I24" s="12">
        <v>2.64</v>
      </c>
      <c r="K24" s="49"/>
      <c r="L24" s="44"/>
    </row>
    <row r="25" spans="1:13" x14ac:dyDescent="0.3">
      <c r="A25" s="4">
        <v>11</v>
      </c>
      <c r="B25" s="9" t="s">
        <v>151</v>
      </c>
      <c r="C25" s="54" t="s">
        <v>152</v>
      </c>
      <c r="D25" s="55"/>
      <c r="E25" s="55"/>
      <c r="F25" s="55"/>
      <c r="G25" s="55"/>
      <c r="H25" s="55"/>
      <c r="I25" s="10">
        <v>1</v>
      </c>
      <c r="J25" s="8" t="s">
        <v>117</v>
      </c>
      <c r="K25" s="10"/>
      <c r="L25" s="11">
        <f>ROUND(I25*K25,2)</f>
        <v>0</v>
      </c>
      <c r="M25" t="s">
        <v>153</v>
      </c>
    </row>
    <row r="26" spans="1:13" x14ac:dyDescent="0.3">
      <c r="A26" s="4">
        <v>12</v>
      </c>
      <c r="B26" s="9" t="s">
        <v>154</v>
      </c>
      <c r="C26" s="54" t="s">
        <v>155</v>
      </c>
      <c r="D26" s="55"/>
      <c r="E26" s="55"/>
      <c r="F26" s="55"/>
      <c r="G26" s="55"/>
      <c r="H26" s="55"/>
      <c r="I26" s="10">
        <v>40.26</v>
      </c>
      <c r="J26" s="8" t="s">
        <v>16</v>
      </c>
      <c r="K26" s="10"/>
      <c r="L26" s="11">
        <f>ROUND(I26*K26,2)</f>
        <v>0</v>
      </c>
      <c r="M26" t="s">
        <v>156</v>
      </c>
    </row>
    <row r="27" spans="1:13" x14ac:dyDescent="0.3">
      <c r="A27" s="49"/>
      <c r="B27" s="44"/>
      <c r="C27" s="47" t="s">
        <v>157</v>
      </c>
      <c r="D27" s="48"/>
      <c r="E27" s="48"/>
      <c r="F27" s="48"/>
      <c r="G27" s="48"/>
      <c r="H27" s="48"/>
      <c r="I27" s="12">
        <v>40.26</v>
      </c>
      <c r="K27" s="49"/>
      <c r="L27" s="44"/>
    </row>
    <row r="28" spans="1:13" x14ac:dyDescent="0.3">
      <c r="A28" s="4">
        <v>13</v>
      </c>
      <c r="B28" s="9" t="s">
        <v>158</v>
      </c>
      <c r="C28" s="54" t="s">
        <v>159</v>
      </c>
      <c r="D28" s="55"/>
      <c r="E28" s="55"/>
      <c r="F28" s="55"/>
      <c r="G28" s="55"/>
      <c r="H28" s="55"/>
      <c r="I28" s="10">
        <v>40.26</v>
      </c>
      <c r="J28" s="8" t="s">
        <v>16</v>
      </c>
      <c r="K28" s="10"/>
      <c r="L28" s="11">
        <f>ROUND(I28*K28,2)</f>
        <v>0</v>
      </c>
      <c r="M28" t="s">
        <v>160</v>
      </c>
    </row>
    <row r="29" spans="1:13" x14ac:dyDescent="0.3">
      <c r="A29" s="4">
        <v>14</v>
      </c>
      <c r="B29" s="9" t="s">
        <v>161</v>
      </c>
      <c r="C29" s="54" t="s">
        <v>162</v>
      </c>
      <c r="D29" s="55"/>
      <c r="E29" s="55"/>
      <c r="F29" s="55"/>
      <c r="G29" s="55"/>
      <c r="H29" s="55"/>
      <c r="I29" s="10">
        <v>182.82</v>
      </c>
      <c r="J29" s="8" t="s">
        <v>16</v>
      </c>
      <c r="K29" s="10"/>
      <c r="L29" s="11">
        <f>ROUND(I29*K29,2)</f>
        <v>0</v>
      </c>
      <c r="M29" t="s">
        <v>163</v>
      </c>
    </row>
    <row r="30" spans="1:13" x14ac:dyDescent="0.3">
      <c r="A30" s="49"/>
      <c r="B30" s="44"/>
      <c r="C30" s="47" t="s">
        <v>164</v>
      </c>
      <c r="D30" s="48"/>
      <c r="E30" s="48"/>
      <c r="F30" s="48"/>
      <c r="G30" s="48"/>
      <c r="H30" s="48"/>
      <c r="I30" s="12">
        <v>40.92</v>
      </c>
      <c r="K30" s="49"/>
      <c r="L30" s="44"/>
    </row>
    <row r="31" spans="1:13" x14ac:dyDescent="0.3">
      <c r="A31" s="49"/>
      <c r="B31" s="44"/>
      <c r="C31" s="47" t="s">
        <v>165</v>
      </c>
      <c r="D31" s="48"/>
      <c r="E31" s="48"/>
      <c r="F31" s="48"/>
      <c r="G31" s="48"/>
      <c r="H31" s="48"/>
      <c r="I31" s="12">
        <v>15.84</v>
      </c>
      <c r="K31" s="49"/>
      <c r="L31" s="44"/>
    </row>
    <row r="32" spans="1:13" x14ac:dyDescent="0.3">
      <c r="A32" s="49"/>
      <c r="B32" s="44"/>
      <c r="C32" s="47" t="s">
        <v>166</v>
      </c>
      <c r="D32" s="48"/>
      <c r="E32" s="48"/>
      <c r="F32" s="48"/>
      <c r="G32" s="48"/>
      <c r="H32" s="48"/>
      <c r="I32" s="12">
        <v>62.7</v>
      </c>
      <c r="K32" s="49"/>
      <c r="L32" s="44"/>
    </row>
    <row r="33" spans="1:13" x14ac:dyDescent="0.3">
      <c r="A33" s="49"/>
      <c r="B33" s="44"/>
      <c r="C33" s="47" t="s">
        <v>167</v>
      </c>
      <c r="D33" s="48"/>
      <c r="E33" s="48"/>
      <c r="F33" s="48"/>
      <c r="G33" s="48"/>
      <c r="H33" s="48"/>
      <c r="I33" s="12">
        <v>63.36</v>
      </c>
      <c r="K33" s="49"/>
      <c r="L33" s="44"/>
    </row>
    <row r="34" spans="1:13" x14ac:dyDescent="0.3">
      <c r="A34" s="4">
        <v>15</v>
      </c>
      <c r="B34" s="9" t="s">
        <v>97</v>
      </c>
      <c r="C34" s="54" t="s">
        <v>400</v>
      </c>
      <c r="D34" s="55"/>
      <c r="E34" s="55"/>
      <c r="F34" s="55"/>
      <c r="G34" s="55"/>
      <c r="H34" s="55"/>
      <c r="I34" s="10">
        <v>2</v>
      </c>
      <c r="J34" s="8" t="s">
        <v>117</v>
      </c>
      <c r="K34" s="10"/>
      <c r="L34" s="11">
        <f>ROUND(I34*K34,2)</f>
        <v>0</v>
      </c>
      <c r="M34" t="s">
        <v>168</v>
      </c>
    </row>
    <row r="35" spans="1:13" x14ac:dyDescent="0.3">
      <c r="A35" s="4">
        <v>16</v>
      </c>
      <c r="B35" s="9" t="s">
        <v>169</v>
      </c>
      <c r="C35" s="54" t="s">
        <v>170</v>
      </c>
      <c r="D35" s="55"/>
      <c r="E35" s="55"/>
      <c r="F35" s="55"/>
      <c r="G35" s="55"/>
      <c r="H35" s="55"/>
      <c r="I35" s="10">
        <v>2</v>
      </c>
      <c r="J35" s="8" t="s">
        <v>117</v>
      </c>
      <c r="K35" s="10"/>
      <c r="L35" s="11">
        <f>ROUND(I35*K35,2)</f>
        <v>0</v>
      </c>
      <c r="M35" t="s">
        <v>171</v>
      </c>
    </row>
    <row r="36" spans="1:13" x14ac:dyDescent="0.3">
      <c r="A36" s="4">
        <v>17</v>
      </c>
      <c r="B36" s="9" t="s">
        <v>172</v>
      </c>
      <c r="C36" s="54" t="s">
        <v>173</v>
      </c>
      <c r="D36" s="55"/>
      <c r="E36" s="55"/>
      <c r="F36" s="55"/>
      <c r="G36" s="55"/>
      <c r="H36" s="55"/>
      <c r="I36" s="10">
        <v>2</v>
      </c>
      <c r="J36" s="8" t="s">
        <v>174</v>
      </c>
      <c r="K36" s="10"/>
      <c r="L36" s="11">
        <f>ROUND(I36*K36,2)</f>
        <v>0</v>
      </c>
      <c r="M36" t="s">
        <v>175</v>
      </c>
    </row>
    <row r="37" spans="1:13" x14ac:dyDescent="0.3">
      <c r="A37" s="4">
        <v>18</v>
      </c>
      <c r="B37" s="9" t="s">
        <v>176</v>
      </c>
      <c r="C37" s="54" t="s">
        <v>177</v>
      </c>
      <c r="D37" s="55"/>
      <c r="E37" s="55"/>
      <c r="F37" s="55"/>
      <c r="G37" s="55"/>
      <c r="H37" s="55"/>
      <c r="I37" s="10">
        <v>53.6</v>
      </c>
      <c r="J37" s="8" t="s">
        <v>16</v>
      </c>
      <c r="K37" s="10"/>
      <c r="L37" s="11">
        <f>ROUND(I37*K37,2)</f>
        <v>0</v>
      </c>
      <c r="M37" t="s">
        <v>178</v>
      </c>
    </row>
    <row r="38" spans="1:13" x14ac:dyDescent="0.3">
      <c r="A38" s="49"/>
      <c r="B38" s="44"/>
      <c r="C38" s="47" t="s">
        <v>179</v>
      </c>
      <c r="D38" s="48"/>
      <c r="E38" s="48"/>
      <c r="F38" s="48"/>
      <c r="G38" s="48"/>
      <c r="H38" s="48"/>
      <c r="I38" s="12">
        <v>20.79</v>
      </c>
      <c r="K38" s="49"/>
      <c r="L38" s="44"/>
    </row>
    <row r="39" spans="1:13" x14ac:dyDescent="0.3">
      <c r="A39" s="49"/>
      <c r="B39" s="44"/>
      <c r="C39" s="47" t="s">
        <v>180</v>
      </c>
      <c r="D39" s="48"/>
      <c r="E39" s="48"/>
      <c r="F39" s="48"/>
      <c r="G39" s="48"/>
      <c r="H39" s="48"/>
      <c r="I39" s="12">
        <v>2.2000000000000002</v>
      </c>
      <c r="K39" s="49"/>
      <c r="L39" s="44"/>
    </row>
    <row r="40" spans="1:13" x14ac:dyDescent="0.3">
      <c r="A40" s="49"/>
      <c r="B40" s="44"/>
      <c r="C40" s="47" t="s">
        <v>181</v>
      </c>
      <c r="D40" s="48"/>
      <c r="E40" s="48"/>
      <c r="F40" s="48"/>
      <c r="G40" s="48"/>
      <c r="H40" s="48"/>
      <c r="I40" s="12">
        <v>3.1</v>
      </c>
      <c r="K40" s="49"/>
      <c r="L40" s="44"/>
    </row>
    <row r="41" spans="1:13" x14ac:dyDescent="0.3">
      <c r="A41" s="49"/>
      <c r="B41" s="44"/>
      <c r="C41" s="47" t="s">
        <v>182</v>
      </c>
      <c r="D41" s="48"/>
      <c r="E41" s="48"/>
      <c r="F41" s="48"/>
      <c r="G41" s="48"/>
      <c r="H41" s="48"/>
      <c r="I41" s="12">
        <v>6</v>
      </c>
      <c r="K41" s="49"/>
      <c r="L41" s="44"/>
    </row>
    <row r="42" spans="1:13" x14ac:dyDescent="0.3">
      <c r="A42" s="49"/>
      <c r="B42" s="44"/>
      <c r="C42" s="47" t="s">
        <v>183</v>
      </c>
      <c r="D42" s="48"/>
      <c r="E42" s="48"/>
      <c r="F42" s="48"/>
      <c r="G42" s="48"/>
      <c r="H42" s="48"/>
      <c r="I42" s="12">
        <v>1.35</v>
      </c>
      <c r="K42" s="49"/>
      <c r="L42" s="44"/>
    </row>
    <row r="43" spans="1:13" x14ac:dyDescent="0.3">
      <c r="A43" s="49"/>
      <c r="B43" s="44"/>
      <c r="C43" s="47" t="s">
        <v>184</v>
      </c>
      <c r="D43" s="48"/>
      <c r="E43" s="48"/>
      <c r="F43" s="48"/>
      <c r="G43" s="48"/>
      <c r="H43" s="48"/>
      <c r="I43" s="12">
        <v>20.16</v>
      </c>
      <c r="K43" s="49"/>
      <c r="L43" s="44"/>
    </row>
    <row r="44" spans="1:13" x14ac:dyDescent="0.3">
      <c r="A44" s="4">
        <v>19</v>
      </c>
      <c r="B44" s="9" t="s">
        <v>185</v>
      </c>
      <c r="C44" s="54" t="s">
        <v>186</v>
      </c>
      <c r="D44" s="55"/>
      <c r="E44" s="55"/>
      <c r="F44" s="55"/>
      <c r="G44" s="55"/>
      <c r="H44" s="55"/>
      <c r="I44" s="10">
        <v>53.6</v>
      </c>
      <c r="J44" s="8" t="s">
        <v>16</v>
      </c>
      <c r="K44" s="10"/>
      <c r="L44" s="11">
        <f>ROUND(I44*K44,2)</f>
        <v>0</v>
      </c>
      <c r="M44" t="s">
        <v>187</v>
      </c>
    </row>
    <row r="45" spans="1:13" x14ac:dyDescent="0.3">
      <c r="A45" s="4">
        <v>20</v>
      </c>
      <c r="B45" s="9" t="s">
        <v>188</v>
      </c>
      <c r="C45" s="54" t="s">
        <v>401</v>
      </c>
      <c r="D45" s="55"/>
      <c r="E45" s="55"/>
      <c r="F45" s="55"/>
      <c r="G45" s="55"/>
      <c r="H45" s="55"/>
      <c r="I45" s="10">
        <v>61.64</v>
      </c>
      <c r="J45" s="8" t="s">
        <v>189</v>
      </c>
      <c r="K45" s="10"/>
      <c r="L45" s="11">
        <f>ROUND(I45*K45,2)</f>
        <v>0</v>
      </c>
      <c r="M45" t="s">
        <v>190</v>
      </c>
    </row>
    <row r="46" spans="1:13" x14ac:dyDescent="0.3">
      <c r="A46" s="49"/>
      <c r="B46" s="44"/>
      <c r="C46" s="47" t="s">
        <v>191</v>
      </c>
      <c r="D46" s="48"/>
      <c r="E46" s="48"/>
      <c r="F46" s="48"/>
      <c r="G46" s="48"/>
      <c r="H46" s="48"/>
      <c r="I46" s="12">
        <v>61.64</v>
      </c>
      <c r="K46" s="49"/>
      <c r="L46" s="44"/>
    </row>
    <row r="47" spans="1:13" x14ac:dyDescent="0.3">
      <c r="A47" s="4">
        <v>21</v>
      </c>
      <c r="B47" s="9" t="s">
        <v>192</v>
      </c>
      <c r="C47" s="54" t="s">
        <v>193</v>
      </c>
      <c r="D47" s="55"/>
      <c r="E47" s="55"/>
      <c r="F47" s="55"/>
      <c r="G47" s="55"/>
      <c r="H47" s="55"/>
      <c r="I47" s="10">
        <v>20.68</v>
      </c>
      <c r="J47" s="8" t="s">
        <v>16</v>
      </c>
      <c r="K47" s="10"/>
      <c r="L47" s="11">
        <f>ROUND(I47*K47,2)</f>
        <v>0</v>
      </c>
      <c r="M47" t="s">
        <v>194</v>
      </c>
    </row>
    <row r="48" spans="1:13" x14ac:dyDescent="0.3">
      <c r="A48" s="49"/>
      <c r="B48" s="44"/>
      <c r="C48" s="47" t="s">
        <v>195</v>
      </c>
      <c r="D48" s="48"/>
      <c r="E48" s="48"/>
      <c r="F48" s="48"/>
      <c r="G48" s="48"/>
      <c r="H48" s="48"/>
      <c r="I48" s="12">
        <v>9.52</v>
      </c>
      <c r="K48" s="49"/>
      <c r="L48" s="44"/>
    </row>
    <row r="49" spans="1:13" x14ac:dyDescent="0.3">
      <c r="A49" s="49"/>
      <c r="B49" s="44"/>
      <c r="C49" s="47" t="s">
        <v>196</v>
      </c>
      <c r="D49" s="48"/>
      <c r="E49" s="48"/>
      <c r="F49" s="48"/>
      <c r="G49" s="48"/>
      <c r="H49" s="48"/>
      <c r="I49" s="12">
        <v>11.16</v>
      </c>
      <c r="K49" s="49"/>
      <c r="L49" s="44"/>
    </row>
    <row r="50" spans="1:13" x14ac:dyDescent="0.3">
      <c r="A50" s="4">
        <v>22</v>
      </c>
      <c r="B50" s="9" t="s">
        <v>197</v>
      </c>
      <c r="C50" s="54" t="s">
        <v>402</v>
      </c>
      <c r="D50" s="55"/>
      <c r="E50" s="55"/>
      <c r="F50" s="55"/>
      <c r="G50" s="55"/>
      <c r="H50" s="55"/>
      <c r="I50" s="10">
        <v>26.884</v>
      </c>
      <c r="J50" s="8" t="s">
        <v>16</v>
      </c>
      <c r="K50" s="10"/>
      <c r="L50" s="11">
        <f>ROUND(I50*K50,2)</f>
        <v>0</v>
      </c>
      <c r="M50" t="s">
        <v>198</v>
      </c>
    </row>
    <row r="51" spans="1:13" x14ac:dyDescent="0.3">
      <c r="A51" s="49"/>
      <c r="B51" s="44"/>
      <c r="C51" s="47" t="s">
        <v>199</v>
      </c>
      <c r="D51" s="48"/>
      <c r="E51" s="48"/>
      <c r="F51" s="48"/>
      <c r="G51" s="48"/>
      <c r="H51" s="48"/>
      <c r="I51" s="12">
        <v>26.884</v>
      </c>
      <c r="K51" s="49"/>
      <c r="L51" s="44"/>
    </row>
    <row r="52" spans="1:13" x14ac:dyDescent="0.3">
      <c r="A52" s="4">
        <v>23</v>
      </c>
      <c r="B52" s="9" t="s">
        <v>200</v>
      </c>
      <c r="C52" s="54" t="s">
        <v>201</v>
      </c>
      <c r="D52" s="55"/>
      <c r="E52" s="55"/>
      <c r="F52" s="55"/>
      <c r="G52" s="55"/>
      <c r="H52" s="55"/>
      <c r="I52" s="10">
        <v>20.68</v>
      </c>
      <c r="J52" s="8" t="s">
        <v>16</v>
      </c>
      <c r="K52" s="10"/>
      <c r="L52" s="11">
        <f>ROUND(I52*K52,2)</f>
        <v>0</v>
      </c>
      <c r="M52" t="s">
        <v>202</v>
      </c>
    </row>
    <row r="53" spans="1:13" x14ac:dyDescent="0.3">
      <c r="A53" s="4">
        <v>24</v>
      </c>
      <c r="B53" s="9" t="s">
        <v>203</v>
      </c>
      <c r="C53" s="54" t="s">
        <v>204</v>
      </c>
      <c r="D53" s="55"/>
      <c r="E53" s="55"/>
      <c r="F53" s="55"/>
      <c r="G53" s="55"/>
      <c r="H53" s="55"/>
      <c r="I53" s="10">
        <v>14.4</v>
      </c>
      <c r="J53" s="8" t="s">
        <v>38</v>
      </c>
      <c r="K53" s="10"/>
      <c r="L53" s="11">
        <f>ROUND(I53*K53,2)</f>
        <v>0</v>
      </c>
      <c r="M53" t="s">
        <v>205</v>
      </c>
    </row>
    <row r="54" spans="1:13" x14ac:dyDescent="0.3">
      <c r="A54" s="49"/>
      <c r="B54" s="44"/>
      <c r="C54" s="47" t="s">
        <v>206</v>
      </c>
      <c r="D54" s="48"/>
      <c r="E54" s="48"/>
      <c r="F54" s="48"/>
      <c r="G54" s="48"/>
      <c r="H54" s="48"/>
      <c r="I54" s="12">
        <v>14.4</v>
      </c>
      <c r="K54" s="49"/>
      <c r="L54" s="44"/>
    </row>
    <row r="55" spans="1:13" x14ac:dyDescent="0.3">
      <c r="A55" s="4">
        <v>25</v>
      </c>
      <c r="B55" s="9" t="s">
        <v>207</v>
      </c>
      <c r="C55" s="54" t="s">
        <v>208</v>
      </c>
      <c r="D55" s="55"/>
      <c r="E55" s="55"/>
      <c r="F55" s="55"/>
      <c r="G55" s="55"/>
      <c r="H55" s="55"/>
      <c r="I55" s="10">
        <v>20.68</v>
      </c>
      <c r="J55" s="8" t="s">
        <v>16</v>
      </c>
      <c r="K55" s="10"/>
      <c r="L55" s="11">
        <f>ROUND(I55*K55,2)</f>
        <v>0</v>
      </c>
      <c r="M55" t="s">
        <v>209</v>
      </c>
    </row>
    <row r="56" spans="1:13" x14ac:dyDescent="0.3">
      <c r="A56" s="4">
        <v>26</v>
      </c>
      <c r="B56" s="9" t="s">
        <v>210</v>
      </c>
      <c r="C56" s="54" t="s">
        <v>211</v>
      </c>
      <c r="D56" s="55"/>
      <c r="E56" s="55"/>
      <c r="F56" s="55"/>
      <c r="G56" s="55"/>
      <c r="H56" s="55"/>
      <c r="I56" s="10">
        <v>32.81</v>
      </c>
      <c r="J56" s="8" t="s">
        <v>16</v>
      </c>
      <c r="K56" s="10"/>
      <c r="L56" s="11">
        <f>ROUND(I56*K56,2)</f>
        <v>0</v>
      </c>
      <c r="M56" t="s">
        <v>212</v>
      </c>
    </row>
    <row r="57" spans="1:13" x14ac:dyDescent="0.3">
      <c r="A57" s="49"/>
      <c r="B57" s="44"/>
      <c r="C57" s="47" t="s">
        <v>180</v>
      </c>
      <c r="D57" s="48"/>
      <c r="E57" s="48"/>
      <c r="F57" s="48"/>
      <c r="G57" s="48"/>
      <c r="H57" s="48"/>
      <c r="I57" s="12">
        <v>2.2000000000000002</v>
      </c>
      <c r="K57" s="49"/>
      <c r="L57" s="44"/>
    </row>
    <row r="58" spans="1:13" x14ac:dyDescent="0.3">
      <c r="A58" s="49"/>
      <c r="B58" s="44"/>
      <c r="C58" s="47" t="s">
        <v>181</v>
      </c>
      <c r="D58" s="48"/>
      <c r="E58" s="48"/>
      <c r="F58" s="48"/>
      <c r="G58" s="48"/>
      <c r="H58" s="48"/>
      <c r="I58" s="12">
        <v>3.1</v>
      </c>
      <c r="K58" s="49"/>
      <c r="L58" s="44"/>
    </row>
    <row r="59" spans="1:13" x14ac:dyDescent="0.3">
      <c r="A59" s="49"/>
      <c r="B59" s="44"/>
      <c r="C59" s="47" t="s">
        <v>184</v>
      </c>
      <c r="D59" s="48"/>
      <c r="E59" s="48"/>
      <c r="F59" s="48"/>
      <c r="G59" s="48"/>
      <c r="H59" s="48"/>
      <c r="I59" s="12">
        <v>20.16</v>
      </c>
      <c r="K59" s="49"/>
      <c r="L59" s="44"/>
    </row>
    <row r="60" spans="1:13" x14ac:dyDescent="0.3">
      <c r="A60" s="49"/>
      <c r="B60" s="44"/>
      <c r="C60" s="47" t="s">
        <v>179</v>
      </c>
      <c r="D60" s="48"/>
      <c r="E60" s="48"/>
      <c r="F60" s="48"/>
      <c r="G60" s="48"/>
      <c r="H60" s="48"/>
      <c r="I60" s="12">
        <v>0</v>
      </c>
      <c r="K60" s="49"/>
      <c r="L60" s="44"/>
    </row>
    <row r="61" spans="1:13" x14ac:dyDescent="0.3">
      <c r="A61" s="49"/>
      <c r="B61" s="44"/>
      <c r="C61" s="47" t="s">
        <v>213</v>
      </c>
      <c r="D61" s="48"/>
      <c r="E61" s="48"/>
      <c r="F61" s="48"/>
      <c r="G61" s="48"/>
      <c r="H61" s="48"/>
      <c r="I61" s="12">
        <v>6</v>
      </c>
      <c r="K61" s="49"/>
      <c r="L61" s="44"/>
    </row>
    <row r="62" spans="1:13" x14ac:dyDescent="0.3">
      <c r="A62" s="49"/>
      <c r="B62" s="44"/>
      <c r="C62" s="47" t="s">
        <v>183</v>
      </c>
      <c r="D62" s="48"/>
      <c r="E62" s="48"/>
      <c r="F62" s="48"/>
      <c r="G62" s="48"/>
      <c r="H62" s="48"/>
      <c r="I62" s="12">
        <v>1.35</v>
      </c>
      <c r="K62" s="49"/>
      <c r="L62" s="44"/>
    </row>
    <row r="63" spans="1:13" ht="30" customHeight="1" x14ac:dyDescent="0.3">
      <c r="A63" s="4">
        <v>27</v>
      </c>
      <c r="B63" s="9" t="s">
        <v>214</v>
      </c>
      <c r="C63" s="54" t="s">
        <v>403</v>
      </c>
      <c r="D63" s="55"/>
      <c r="E63" s="55"/>
      <c r="F63" s="55"/>
      <c r="G63" s="55"/>
      <c r="H63" s="55"/>
      <c r="I63" s="10">
        <v>42.652999999999999</v>
      </c>
      <c r="J63" s="8" t="s">
        <v>16</v>
      </c>
      <c r="K63" s="10"/>
      <c r="L63" s="11">
        <f>ROUND(I63*K63,2)</f>
        <v>0</v>
      </c>
      <c r="M63" t="s">
        <v>215</v>
      </c>
    </row>
    <row r="64" spans="1:13" x14ac:dyDescent="0.3">
      <c r="A64" s="49"/>
      <c r="B64" s="44"/>
      <c r="C64" s="47" t="s">
        <v>216</v>
      </c>
      <c r="D64" s="48"/>
      <c r="E64" s="48"/>
      <c r="F64" s="48"/>
      <c r="G64" s="48"/>
      <c r="H64" s="48"/>
      <c r="I64" s="12">
        <v>42.652999999999999</v>
      </c>
      <c r="K64" s="49"/>
      <c r="L64" s="44"/>
    </row>
    <row r="65" spans="1:13" x14ac:dyDescent="0.3">
      <c r="A65" s="4">
        <v>28</v>
      </c>
      <c r="B65" s="9" t="s">
        <v>217</v>
      </c>
      <c r="C65" s="54" t="s">
        <v>218</v>
      </c>
      <c r="D65" s="55"/>
      <c r="E65" s="55"/>
      <c r="F65" s="55"/>
      <c r="G65" s="55"/>
      <c r="H65" s="55"/>
      <c r="I65" s="10">
        <v>32.81</v>
      </c>
      <c r="J65" s="8" t="s">
        <v>16</v>
      </c>
      <c r="K65" s="10"/>
      <c r="L65" s="11">
        <f>ROUND(I65*K65,2)</f>
        <v>0</v>
      </c>
      <c r="M65" t="s">
        <v>219</v>
      </c>
    </row>
    <row r="66" spans="1:13" x14ac:dyDescent="0.3">
      <c r="A66" s="4">
        <v>29</v>
      </c>
      <c r="B66" s="9" t="s">
        <v>220</v>
      </c>
      <c r="C66" s="54" t="s">
        <v>221</v>
      </c>
      <c r="D66" s="55"/>
      <c r="E66" s="55"/>
      <c r="F66" s="55"/>
      <c r="G66" s="55"/>
      <c r="H66" s="55"/>
      <c r="I66" s="10">
        <v>32.81</v>
      </c>
      <c r="J66" s="8" t="s">
        <v>16</v>
      </c>
      <c r="K66" s="10"/>
      <c r="L66" s="11">
        <f>ROUND(I66*K66,2)</f>
        <v>0</v>
      </c>
      <c r="M66" t="s">
        <v>222</v>
      </c>
    </row>
    <row r="67" spans="1:13" x14ac:dyDescent="0.3">
      <c r="A67" s="4">
        <v>30</v>
      </c>
      <c r="B67" s="9" t="s">
        <v>223</v>
      </c>
      <c r="C67" s="54" t="s">
        <v>224</v>
      </c>
      <c r="D67" s="55"/>
      <c r="E67" s="55"/>
      <c r="F67" s="55"/>
      <c r="G67" s="55"/>
      <c r="H67" s="55"/>
      <c r="I67" s="10">
        <v>50.8</v>
      </c>
      <c r="J67" s="8" t="s">
        <v>38</v>
      </c>
      <c r="K67" s="10"/>
      <c r="L67" s="11">
        <f>ROUND(I67*K67,2)</f>
        <v>0</v>
      </c>
      <c r="M67" t="s">
        <v>225</v>
      </c>
    </row>
    <row r="68" spans="1:13" x14ac:dyDescent="0.3">
      <c r="A68" s="49"/>
      <c r="B68" s="44"/>
      <c r="C68" s="47" t="s">
        <v>226</v>
      </c>
      <c r="D68" s="48"/>
      <c r="E68" s="48"/>
      <c r="F68" s="48"/>
      <c r="G68" s="48"/>
      <c r="H68" s="48"/>
      <c r="I68" s="12">
        <v>6.4</v>
      </c>
      <c r="K68" s="49"/>
      <c r="L68" s="44"/>
    </row>
    <row r="69" spans="1:13" x14ac:dyDescent="0.3">
      <c r="A69" s="49"/>
      <c r="B69" s="44"/>
      <c r="C69" s="47" t="s">
        <v>227</v>
      </c>
      <c r="D69" s="48"/>
      <c r="E69" s="48"/>
      <c r="F69" s="48"/>
      <c r="G69" s="48"/>
      <c r="H69" s="48"/>
      <c r="I69" s="12">
        <v>8.1999999999999993</v>
      </c>
      <c r="K69" s="49"/>
      <c r="L69" s="44"/>
    </row>
    <row r="70" spans="1:13" x14ac:dyDescent="0.3">
      <c r="A70" s="49"/>
      <c r="B70" s="44"/>
      <c r="C70" s="47" t="s">
        <v>228</v>
      </c>
      <c r="D70" s="48"/>
      <c r="E70" s="48"/>
      <c r="F70" s="48"/>
      <c r="G70" s="48"/>
      <c r="H70" s="48"/>
      <c r="I70" s="12">
        <v>19</v>
      </c>
      <c r="K70" s="49"/>
      <c r="L70" s="44"/>
    </row>
    <row r="71" spans="1:13" x14ac:dyDescent="0.3">
      <c r="A71" s="49"/>
      <c r="B71" s="44"/>
      <c r="C71" s="47" t="s">
        <v>229</v>
      </c>
      <c r="D71" s="48"/>
      <c r="E71" s="48"/>
      <c r="F71" s="48"/>
      <c r="G71" s="48"/>
      <c r="H71" s="48"/>
      <c r="I71" s="12">
        <v>0</v>
      </c>
      <c r="K71" s="49"/>
      <c r="L71" s="44"/>
    </row>
    <row r="72" spans="1:13" x14ac:dyDescent="0.3">
      <c r="A72" s="49"/>
      <c r="B72" s="44"/>
      <c r="C72" s="47" t="s">
        <v>230</v>
      </c>
      <c r="D72" s="48"/>
      <c r="E72" s="48"/>
      <c r="F72" s="48"/>
      <c r="G72" s="48"/>
      <c r="H72" s="48"/>
      <c r="I72" s="12">
        <v>12.4</v>
      </c>
      <c r="K72" s="49"/>
      <c r="L72" s="44"/>
    </row>
    <row r="73" spans="1:13" x14ac:dyDescent="0.3">
      <c r="A73" s="49"/>
      <c r="B73" s="44"/>
      <c r="C73" s="47" t="s">
        <v>231</v>
      </c>
      <c r="D73" s="48"/>
      <c r="E73" s="48"/>
      <c r="F73" s="48"/>
      <c r="G73" s="48"/>
      <c r="H73" s="48"/>
      <c r="I73" s="12">
        <v>4.8</v>
      </c>
      <c r="K73" s="49"/>
      <c r="L73" s="44"/>
    </row>
    <row r="74" spans="1:13" x14ac:dyDescent="0.3">
      <c r="A74" s="4">
        <v>31</v>
      </c>
      <c r="B74" s="9" t="s">
        <v>232</v>
      </c>
      <c r="C74" s="54" t="s">
        <v>233</v>
      </c>
      <c r="D74" s="55"/>
      <c r="E74" s="55"/>
      <c r="F74" s="55"/>
      <c r="G74" s="55"/>
      <c r="H74" s="55"/>
      <c r="I74" s="10">
        <v>50.8</v>
      </c>
      <c r="J74" s="8" t="s">
        <v>38</v>
      </c>
      <c r="K74" s="10"/>
      <c r="L74" s="11">
        <f>ROUND(I74*K74,2)</f>
        <v>0</v>
      </c>
      <c r="M74" t="s">
        <v>234</v>
      </c>
    </row>
    <row r="75" spans="1:13" x14ac:dyDescent="0.3">
      <c r="A75" s="4">
        <v>32</v>
      </c>
      <c r="B75" s="9" t="s">
        <v>235</v>
      </c>
      <c r="C75" s="54" t="s">
        <v>236</v>
      </c>
      <c r="D75" s="55"/>
      <c r="E75" s="55"/>
      <c r="F75" s="55"/>
      <c r="G75" s="55"/>
      <c r="H75" s="55"/>
      <c r="I75" s="10">
        <v>36.200000000000003</v>
      </c>
      <c r="J75" s="8" t="s">
        <v>38</v>
      </c>
      <c r="K75" s="10"/>
      <c r="L75" s="11">
        <f>ROUND(I75*K75,2)</f>
        <v>0</v>
      </c>
      <c r="M75" t="s">
        <v>237</v>
      </c>
    </row>
    <row r="76" spans="1:13" x14ac:dyDescent="0.3">
      <c r="A76" s="49"/>
      <c r="B76" s="44"/>
      <c r="C76" s="47" t="s">
        <v>228</v>
      </c>
      <c r="D76" s="48"/>
      <c r="E76" s="48"/>
      <c r="F76" s="48"/>
      <c r="G76" s="48"/>
      <c r="H76" s="48"/>
      <c r="I76" s="12">
        <v>19</v>
      </c>
      <c r="K76" s="49"/>
      <c r="L76" s="44"/>
    </row>
    <row r="77" spans="1:13" x14ac:dyDescent="0.3">
      <c r="A77" s="49"/>
      <c r="B77" s="44"/>
      <c r="C77" s="47" t="s">
        <v>230</v>
      </c>
      <c r="D77" s="48"/>
      <c r="E77" s="48"/>
      <c r="F77" s="48"/>
      <c r="G77" s="48"/>
      <c r="H77" s="48"/>
      <c r="I77" s="12">
        <v>12.4</v>
      </c>
      <c r="K77" s="49"/>
      <c r="L77" s="44"/>
    </row>
    <row r="78" spans="1:13" x14ac:dyDescent="0.3">
      <c r="A78" s="49"/>
      <c r="B78" s="44"/>
      <c r="C78" s="47" t="s">
        <v>238</v>
      </c>
      <c r="D78" s="48"/>
      <c r="E78" s="48"/>
      <c r="F78" s="48"/>
      <c r="G78" s="48"/>
      <c r="H78" s="48"/>
      <c r="I78" s="12">
        <v>4.8</v>
      </c>
      <c r="K78" s="49"/>
      <c r="L78" s="44"/>
    </row>
    <row r="79" spans="1:13" x14ac:dyDescent="0.3">
      <c r="A79" s="49"/>
      <c r="B79" s="44"/>
      <c r="C79" s="47" t="s">
        <v>239</v>
      </c>
      <c r="D79" s="48"/>
      <c r="E79" s="48"/>
      <c r="F79" s="48"/>
      <c r="G79" s="48"/>
      <c r="H79" s="48"/>
      <c r="I79" s="12">
        <v>0</v>
      </c>
      <c r="K79" s="49"/>
      <c r="L79" s="44"/>
    </row>
    <row r="80" spans="1:13" ht="30" customHeight="1" x14ac:dyDescent="0.3">
      <c r="A80" s="4">
        <v>33</v>
      </c>
      <c r="B80" s="9" t="s">
        <v>240</v>
      </c>
      <c r="C80" s="54" t="s">
        <v>404</v>
      </c>
      <c r="D80" s="55"/>
      <c r="E80" s="55"/>
      <c r="F80" s="55"/>
      <c r="G80" s="55"/>
      <c r="H80" s="55"/>
      <c r="I80" s="10">
        <v>120.66667</v>
      </c>
      <c r="J80" s="8" t="s">
        <v>174</v>
      </c>
      <c r="K80" s="10"/>
      <c r="L80" s="11">
        <f>ROUND(I80*K80,2)</f>
        <v>0</v>
      </c>
      <c r="M80" t="s">
        <v>241</v>
      </c>
    </row>
    <row r="81" spans="1:13" x14ac:dyDescent="0.3">
      <c r="A81" s="49"/>
      <c r="B81" s="44"/>
      <c r="C81" s="47" t="s">
        <v>242</v>
      </c>
      <c r="D81" s="48"/>
      <c r="E81" s="48"/>
      <c r="F81" s="48"/>
      <c r="G81" s="48"/>
      <c r="H81" s="48"/>
      <c r="I81" s="12">
        <v>120.66667</v>
      </c>
      <c r="K81" s="49"/>
      <c r="L81" s="44"/>
    </row>
    <row r="82" spans="1:13" x14ac:dyDescent="0.3">
      <c r="A82" s="4">
        <v>34</v>
      </c>
      <c r="B82" s="9" t="s">
        <v>243</v>
      </c>
      <c r="C82" s="54" t="s">
        <v>244</v>
      </c>
      <c r="D82" s="55"/>
      <c r="E82" s="55"/>
      <c r="F82" s="55"/>
      <c r="G82" s="55"/>
      <c r="H82" s="55"/>
      <c r="I82" s="10">
        <v>20.79</v>
      </c>
      <c r="J82" s="8" t="s">
        <v>16</v>
      </c>
      <c r="K82" s="10"/>
      <c r="L82" s="11">
        <f>ROUND(I82*K82,2)</f>
        <v>0</v>
      </c>
      <c r="M82" t="s">
        <v>245</v>
      </c>
    </row>
    <row r="83" spans="1:13" x14ac:dyDescent="0.3">
      <c r="A83" s="49"/>
      <c r="B83" s="44"/>
      <c r="C83" s="47" t="s">
        <v>179</v>
      </c>
      <c r="D83" s="48"/>
      <c r="E83" s="48"/>
      <c r="F83" s="48"/>
      <c r="G83" s="48"/>
      <c r="H83" s="48"/>
      <c r="I83" s="12">
        <v>20.79</v>
      </c>
      <c r="K83" s="49"/>
      <c r="L83" s="44"/>
    </row>
    <row r="84" spans="1:13" x14ac:dyDescent="0.3">
      <c r="A84" s="4">
        <v>35</v>
      </c>
      <c r="B84" s="9" t="s">
        <v>246</v>
      </c>
      <c r="C84" s="54" t="s">
        <v>247</v>
      </c>
      <c r="D84" s="55"/>
      <c r="E84" s="55"/>
      <c r="F84" s="55"/>
      <c r="G84" s="55"/>
      <c r="H84" s="55"/>
      <c r="I84" s="10">
        <v>23.9085</v>
      </c>
      <c r="J84" s="8" t="s">
        <v>189</v>
      </c>
      <c r="K84" s="10"/>
      <c r="L84" s="11">
        <f>ROUND(I84*K84,2)</f>
        <v>0</v>
      </c>
      <c r="M84" t="s">
        <v>248</v>
      </c>
    </row>
    <row r="85" spans="1:13" x14ac:dyDescent="0.3">
      <c r="A85" s="49"/>
      <c r="B85" s="44"/>
      <c r="C85" s="47" t="s">
        <v>249</v>
      </c>
      <c r="D85" s="48"/>
      <c r="E85" s="48"/>
      <c r="F85" s="48"/>
      <c r="G85" s="48"/>
      <c r="H85" s="48"/>
      <c r="I85" s="12">
        <v>23.9085</v>
      </c>
      <c r="K85" s="49"/>
      <c r="L85" s="44"/>
    </row>
    <row r="86" spans="1:13" x14ac:dyDescent="0.3">
      <c r="A86" s="4">
        <v>36</v>
      </c>
      <c r="B86" s="9" t="s">
        <v>250</v>
      </c>
      <c r="C86" s="54" t="s">
        <v>251</v>
      </c>
      <c r="D86" s="55"/>
      <c r="E86" s="55"/>
      <c r="F86" s="55"/>
      <c r="G86" s="55"/>
      <c r="H86" s="55"/>
      <c r="I86" s="10">
        <v>19.2</v>
      </c>
      <c r="J86" s="8" t="s">
        <v>38</v>
      </c>
      <c r="K86" s="10"/>
      <c r="L86" s="11">
        <f>ROUND(I86*K86,2)</f>
        <v>0</v>
      </c>
      <c r="M86" t="s">
        <v>252</v>
      </c>
    </row>
    <row r="87" spans="1:13" x14ac:dyDescent="0.3">
      <c r="A87" s="49"/>
      <c r="B87" s="44"/>
      <c r="C87" s="47" t="s">
        <v>229</v>
      </c>
      <c r="D87" s="48"/>
      <c r="E87" s="48"/>
      <c r="F87" s="48"/>
      <c r="G87" s="48"/>
      <c r="H87" s="48"/>
      <c r="I87" s="12">
        <v>19.2</v>
      </c>
      <c r="K87" s="49"/>
      <c r="L87" s="44"/>
    </row>
    <row r="88" spans="1:13" x14ac:dyDescent="0.3">
      <c r="A88" s="4">
        <v>37</v>
      </c>
      <c r="B88" s="9" t="s">
        <v>253</v>
      </c>
      <c r="C88" s="54" t="s">
        <v>405</v>
      </c>
      <c r="D88" s="55"/>
      <c r="E88" s="55"/>
      <c r="F88" s="55"/>
      <c r="G88" s="55"/>
      <c r="H88" s="55"/>
      <c r="I88" s="10">
        <v>22.08</v>
      </c>
      <c r="J88" s="8" t="s">
        <v>38</v>
      </c>
      <c r="K88" s="10"/>
      <c r="L88" s="11">
        <f>ROUND(I88*K88,2)</f>
        <v>0</v>
      </c>
      <c r="M88" t="s">
        <v>254</v>
      </c>
    </row>
    <row r="89" spans="1:13" x14ac:dyDescent="0.3">
      <c r="A89" s="49"/>
      <c r="B89" s="44"/>
      <c r="C89" s="47" t="s">
        <v>255</v>
      </c>
      <c r="D89" s="48"/>
      <c r="E89" s="48"/>
      <c r="F89" s="48"/>
      <c r="G89" s="48"/>
      <c r="H89" s="48"/>
      <c r="I89" s="12">
        <v>22.08</v>
      </c>
      <c r="K89" s="49"/>
      <c r="L89" s="44"/>
    </row>
    <row r="90" spans="1:13" x14ac:dyDescent="0.3">
      <c r="A90" s="4">
        <v>38</v>
      </c>
      <c r="B90" s="9" t="s">
        <v>256</v>
      </c>
      <c r="C90" s="54" t="s">
        <v>257</v>
      </c>
      <c r="D90" s="55"/>
      <c r="E90" s="55"/>
      <c r="F90" s="55"/>
      <c r="G90" s="55"/>
      <c r="H90" s="55"/>
      <c r="I90" s="10">
        <v>236.42</v>
      </c>
      <c r="J90" s="8" t="s">
        <v>16</v>
      </c>
      <c r="K90" s="10"/>
      <c r="L90" s="11">
        <f>ROUND(I90*K90,2)</f>
        <v>0</v>
      </c>
      <c r="M90" t="s">
        <v>258</v>
      </c>
    </row>
    <row r="91" spans="1:13" x14ac:dyDescent="0.3">
      <c r="A91" s="49"/>
      <c r="B91" s="44"/>
      <c r="C91" s="47" t="s">
        <v>259</v>
      </c>
      <c r="D91" s="48"/>
      <c r="E91" s="48"/>
      <c r="F91" s="48"/>
      <c r="G91" s="48"/>
      <c r="H91" s="48"/>
      <c r="I91" s="12">
        <v>236.42</v>
      </c>
      <c r="K91" s="49"/>
      <c r="L91" s="44"/>
    </row>
    <row r="92" spans="1:13" x14ac:dyDescent="0.3">
      <c r="A92" s="4">
        <v>39</v>
      </c>
      <c r="B92" s="9" t="s">
        <v>97</v>
      </c>
      <c r="C92" s="54" t="s">
        <v>260</v>
      </c>
      <c r="D92" s="55"/>
      <c r="E92" s="55"/>
      <c r="F92" s="55"/>
      <c r="G92" s="55"/>
      <c r="H92" s="55"/>
      <c r="I92" s="10">
        <v>2</v>
      </c>
      <c r="J92" s="8" t="s">
        <v>261</v>
      </c>
      <c r="K92" s="10"/>
      <c r="L92" s="11">
        <f t="shared" ref="L92:L99" si="0">ROUND(I92*K92,2)</f>
        <v>0</v>
      </c>
      <c r="M92" t="s">
        <v>262</v>
      </c>
    </row>
    <row r="93" spans="1:13" x14ac:dyDescent="0.3">
      <c r="A93" s="4">
        <v>40</v>
      </c>
      <c r="B93" s="9" t="s">
        <v>97</v>
      </c>
      <c r="C93" s="54" t="s">
        <v>263</v>
      </c>
      <c r="D93" s="55"/>
      <c r="E93" s="55"/>
      <c r="F93" s="55"/>
      <c r="G93" s="55"/>
      <c r="H93" s="55"/>
      <c r="I93" s="10">
        <v>2</v>
      </c>
      <c r="J93" s="8" t="s">
        <v>261</v>
      </c>
      <c r="K93" s="10"/>
      <c r="L93" s="11">
        <f t="shared" si="0"/>
        <v>0</v>
      </c>
      <c r="M93" t="s">
        <v>264</v>
      </c>
    </row>
    <row r="94" spans="1:13" x14ac:dyDescent="0.3">
      <c r="A94" s="4">
        <v>41</v>
      </c>
      <c r="B94" s="9" t="s">
        <v>97</v>
      </c>
      <c r="C94" s="54" t="s">
        <v>265</v>
      </c>
      <c r="D94" s="55"/>
      <c r="E94" s="55"/>
      <c r="F94" s="55"/>
      <c r="G94" s="55"/>
      <c r="H94" s="55"/>
      <c r="I94" s="10">
        <v>1</v>
      </c>
      <c r="J94" s="8" t="s">
        <v>261</v>
      </c>
      <c r="K94" s="10"/>
      <c r="L94" s="11">
        <f t="shared" si="0"/>
        <v>0</v>
      </c>
      <c r="M94" t="s">
        <v>266</v>
      </c>
    </row>
    <row r="95" spans="1:13" x14ac:dyDescent="0.3">
      <c r="A95" s="4">
        <v>42</v>
      </c>
      <c r="B95" s="9" t="s">
        <v>97</v>
      </c>
      <c r="C95" s="54" t="s">
        <v>267</v>
      </c>
      <c r="D95" s="55"/>
      <c r="E95" s="55"/>
      <c r="F95" s="55"/>
      <c r="G95" s="55"/>
      <c r="H95" s="55"/>
      <c r="I95" s="10">
        <v>1</v>
      </c>
      <c r="J95" s="8" t="s">
        <v>99</v>
      </c>
      <c r="K95" s="10"/>
      <c r="L95" s="11">
        <f t="shared" si="0"/>
        <v>0</v>
      </c>
      <c r="M95" t="s">
        <v>268</v>
      </c>
    </row>
    <row r="96" spans="1:13" x14ac:dyDescent="0.3">
      <c r="A96" s="4">
        <v>43</v>
      </c>
      <c r="B96" s="9" t="s">
        <v>97</v>
      </c>
      <c r="C96" s="54" t="s">
        <v>269</v>
      </c>
      <c r="D96" s="55"/>
      <c r="E96" s="55"/>
      <c r="F96" s="55"/>
      <c r="G96" s="55"/>
      <c r="H96" s="55"/>
      <c r="I96" s="10">
        <v>1</v>
      </c>
      <c r="J96" s="8" t="s">
        <v>261</v>
      </c>
      <c r="K96" s="10"/>
      <c r="L96" s="11">
        <f t="shared" si="0"/>
        <v>0</v>
      </c>
      <c r="M96" t="s">
        <v>270</v>
      </c>
    </row>
    <row r="97" spans="1:13" x14ac:dyDescent="0.3">
      <c r="A97" s="4">
        <v>44</v>
      </c>
      <c r="B97" s="9" t="s">
        <v>271</v>
      </c>
      <c r="C97" s="54" t="s">
        <v>272</v>
      </c>
      <c r="D97" s="55"/>
      <c r="E97" s="55"/>
      <c r="F97" s="55"/>
      <c r="G97" s="55"/>
      <c r="H97" s="55"/>
      <c r="I97" s="10">
        <v>2.44</v>
      </c>
      <c r="J97" s="8" t="s">
        <v>51</v>
      </c>
      <c r="K97" s="10"/>
      <c r="L97" s="11">
        <f t="shared" si="0"/>
        <v>0</v>
      </c>
      <c r="M97" t="s">
        <v>273</v>
      </c>
    </row>
    <row r="98" spans="1:13" x14ac:dyDescent="0.3">
      <c r="A98" s="4">
        <v>45</v>
      </c>
      <c r="B98" s="9" t="s">
        <v>274</v>
      </c>
      <c r="C98" s="54" t="s">
        <v>275</v>
      </c>
      <c r="D98" s="55"/>
      <c r="E98" s="55"/>
      <c r="F98" s="55"/>
      <c r="G98" s="55"/>
      <c r="H98" s="55"/>
      <c r="I98" s="10">
        <v>2.44</v>
      </c>
      <c r="J98" s="8" t="s">
        <v>51</v>
      </c>
      <c r="K98" s="10"/>
      <c r="L98" s="11">
        <f t="shared" si="0"/>
        <v>0</v>
      </c>
      <c r="M98" t="s">
        <v>276</v>
      </c>
    </row>
    <row r="99" spans="1:13" x14ac:dyDescent="0.3">
      <c r="A99" s="4">
        <v>46</v>
      </c>
      <c r="B99" s="9" t="s">
        <v>277</v>
      </c>
      <c r="C99" s="54" t="s">
        <v>278</v>
      </c>
      <c r="D99" s="55"/>
      <c r="E99" s="55"/>
      <c r="F99" s="55"/>
      <c r="G99" s="55"/>
      <c r="H99" s="55"/>
      <c r="I99" s="10">
        <v>24.4</v>
      </c>
      <c r="J99" s="8" t="s">
        <v>51</v>
      </c>
      <c r="K99" s="10"/>
      <c r="L99" s="11">
        <f t="shared" si="0"/>
        <v>0</v>
      </c>
      <c r="M99" t="s">
        <v>279</v>
      </c>
    </row>
    <row r="100" spans="1:13" x14ac:dyDescent="0.3">
      <c r="A100" s="49"/>
      <c r="B100" s="44"/>
      <c r="C100" s="47" t="s">
        <v>280</v>
      </c>
      <c r="D100" s="48"/>
      <c r="E100" s="48"/>
      <c r="F100" s="48"/>
      <c r="G100" s="48"/>
      <c r="H100" s="48"/>
      <c r="I100" s="12">
        <v>24.4</v>
      </c>
      <c r="K100" s="49"/>
      <c r="L100" s="44"/>
    </row>
    <row r="101" spans="1:13" x14ac:dyDescent="0.3">
      <c r="A101" s="4">
        <v>47</v>
      </c>
      <c r="B101" s="9" t="s">
        <v>281</v>
      </c>
      <c r="C101" s="54" t="s">
        <v>282</v>
      </c>
      <c r="D101" s="55"/>
      <c r="E101" s="55"/>
      <c r="F101" s="55"/>
      <c r="G101" s="55"/>
      <c r="H101" s="55"/>
      <c r="I101" s="10">
        <v>2.44</v>
      </c>
      <c r="J101" s="8" t="s">
        <v>51</v>
      </c>
      <c r="K101" s="10"/>
      <c r="L101" s="11">
        <f>ROUND(I101*K101,2)</f>
        <v>0</v>
      </c>
      <c r="M101" t="s">
        <v>283</v>
      </c>
    </row>
    <row r="102" spans="1:13" x14ac:dyDescent="0.3">
      <c r="A102" s="4">
        <v>48</v>
      </c>
      <c r="B102" s="9" t="s">
        <v>284</v>
      </c>
      <c r="C102" s="54" t="s">
        <v>285</v>
      </c>
      <c r="D102" s="55"/>
      <c r="E102" s="55"/>
      <c r="F102" s="55"/>
      <c r="G102" s="55"/>
      <c r="H102" s="55"/>
      <c r="I102" s="10">
        <v>11.57</v>
      </c>
      <c r="J102" s="8" t="s">
        <v>51</v>
      </c>
      <c r="K102" s="10"/>
      <c r="L102" s="11">
        <f>ROUND(I102*K102,2)</f>
        <v>0</v>
      </c>
      <c r="M102" t="s">
        <v>286</v>
      </c>
    </row>
    <row r="103" spans="1:13" x14ac:dyDescent="0.3">
      <c r="A103" s="31" t="s">
        <v>13</v>
      </c>
      <c r="B103" s="25"/>
      <c r="C103" s="14"/>
      <c r="D103" s="57"/>
      <c r="E103" s="58"/>
      <c r="F103" s="57"/>
      <c r="G103" s="58"/>
      <c r="H103" s="19" t="s">
        <v>113</v>
      </c>
      <c r="I103" s="20"/>
      <c r="J103" s="20"/>
      <c r="K103" s="21">
        <f>+SUM(L9:L11)+L13+L15+SUM(L17:L18)+SUM(L20:L21)+L23+SUM(L25:L26)+SUM(L28:L29)+SUM(L34:L37)+SUM(L44:L45)+L47+L50+SUM(L52:L53)+SUM(L55:L56)+L63+SUM(L65:L67)+SUM(L74:L75)+L80+L82+L84+L86+L88+L90+SUM(L92:L99)+SUM(L101:L102)</f>
        <v>0</v>
      </c>
      <c r="L103" s="20"/>
    </row>
    <row r="104" spans="1:13" x14ac:dyDescent="0.3">
      <c r="A104" s="49"/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</row>
  </sheetData>
  <mergeCells count="200">
    <mergeCell ref="A104:L104"/>
    <mergeCell ref="C100:H100"/>
    <mergeCell ref="A100:B100"/>
    <mergeCell ref="K100:L100"/>
    <mergeCell ref="C101:H101"/>
    <mergeCell ref="C102:H102"/>
    <mergeCell ref="A103:B103"/>
    <mergeCell ref="H103:J103"/>
    <mergeCell ref="K103:L103"/>
    <mergeCell ref="D103:E103"/>
    <mergeCell ref="F103:G103"/>
    <mergeCell ref="C94:H94"/>
    <mergeCell ref="C95:H95"/>
    <mergeCell ref="C96:H96"/>
    <mergeCell ref="C97:H97"/>
    <mergeCell ref="C98:H98"/>
    <mergeCell ref="C99:H99"/>
    <mergeCell ref="C90:H90"/>
    <mergeCell ref="C91:H91"/>
    <mergeCell ref="A91:B91"/>
    <mergeCell ref="K91:L91"/>
    <mergeCell ref="C92:H92"/>
    <mergeCell ref="C93:H93"/>
    <mergeCell ref="C86:H86"/>
    <mergeCell ref="C87:H87"/>
    <mergeCell ref="A87:B87"/>
    <mergeCell ref="K87:L87"/>
    <mergeCell ref="C88:H88"/>
    <mergeCell ref="C89:H89"/>
    <mergeCell ref="A89:B89"/>
    <mergeCell ref="K89:L89"/>
    <mergeCell ref="C82:H82"/>
    <mergeCell ref="C83:H83"/>
    <mergeCell ref="A83:B83"/>
    <mergeCell ref="K83:L83"/>
    <mergeCell ref="C84:H84"/>
    <mergeCell ref="C85:H85"/>
    <mergeCell ref="A85:B85"/>
    <mergeCell ref="K85:L85"/>
    <mergeCell ref="C79:H79"/>
    <mergeCell ref="A79:B79"/>
    <mergeCell ref="K79:L79"/>
    <mergeCell ref="C80:H80"/>
    <mergeCell ref="C81:H81"/>
    <mergeCell ref="A81:B81"/>
    <mergeCell ref="K81:L81"/>
    <mergeCell ref="C77:H77"/>
    <mergeCell ref="A77:B77"/>
    <mergeCell ref="K77:L77"/>
    <mergeCell ref="C78:H78"/>
    <mergeCell ref="A78:B78"/>
    <mergeCell ref="K78:L78"/>
    <mergeCell ref="C73:H73"/>
    <mergeCell ref="A73:B73"/>
    <mergeCell ref="K73:L73"/>
    <mergeCell ref="C74:H74"/>
    <mergeCell ref="C75:H75"/>
    <mergeCell ref="C76:H76"/>
    <mergeCell ref="A76:B76"/>
    <mergeCell ref="K76:L76"/>
    <mergeCell ref="C71:H71"/>
    <mergeCell ref="A71:B71"/>
    <mergeCell ref="K71:L71"/>
    <mergeCell ref="C72:H72"/>
    <mergeCell ref="A72:B72"/>
    <mergeCell ref="K72:L72"/>
    <mergeCell ref="C69:H69"/>
    <mergeCell ref="A69:B69"/>
    <mergeCell ref="K69:L69"/>
    <mergeCell ref="C70:H70"/>
    <mergeCell ref="A70:B70"/>
    <mergeCell ref="K70:L70"/>
    <mergeCell ref="C65:H65"/>
    <mergeCell ref="C66:H66"/>
    <mergeCell ref="C67:H67"/>
    <mergeCell ref="C68:H68"/>
    <mergeCell ref="A68:B68"/>
    <mergeCell ref="K68:L68"/>
    <mergeCell ref="C62:H62"/>
    <mergeCell ref="A62:B62"/>
    <mergeCell ref="K62:L62"/>
    <mergeCell ref="C63:H63"/>
    <mergeCell ref="C64:H64"/>
    <mergeCell ref="A64:B64"/>
    <mergeCell ref="K64:L64"/>
    <mergeCell ref="C60:H60"/>
    <mergeCell ref="A60:B60"/>
    <mergeCell ref="K60:L60"/>
    <mergeCell ref="C61:H61"/>
    <mergeCell ref="A61:B61"/>
    <mergeCell ref="K61:L61"/>
    <mergeCell ref="C58:H58"/>
    <mergeCell ref="A58:B58"/>
    <mergeCell ref="K58:L58"/>
    <mergeCell ref="C59:H59"/>
    <mergeCell ref="A59:B59"/>
    <mergeCell ref="K59:L59"/>
    <mergeCell ref="C54:H54"/>
    <mergeCell ref="A54:B54"/>
    <mergeCell ref="K54:L54"/>
    <mergeCell ref="C55:H55"/>
    <mergeCell ref="C56:H56"/>
    <mergeCell ref="C57:H57"/>
    <mergeCell ref="A57:B57"/>
    <mergeCell ref="K57:L57"/>
    <mergeCell ref="C50:H50"/>
    <mergeCell ref="C51:H51"/>
    <mergeCell ref="A51:B51"/>
    <mergeCell ref="K51:L51"/>
    <mergeCell ref="C52:H52"/>
    <mergeCell ref="C53:H53"/>
    <mergeCell ref="C48:H48"/>
    <mergeCell ref="A48:B48"/>
    <mergeCell ref="K48:L48"/>
    <mergeCell ref="C49:H49"/>
    <mergeCell ref="A49:B49"/>
    <mergeCell ref="K49:L49"/>
    <mergeCell ref="C44:H44"/>
    <mergeCell ref="C45:H45"/>
    <mergeCell ref="C46:H46"/>
    <mergeCell ref="A46:B46"/>
    <mergeCell ref="K46:L46"/>
    <mergeCell ref="C47:H47"/>
    <mergeCell ref="C42:H42"/>
    <mergeCell ref="A42:B42"/>
    <mergeCell ref="K42:L42"/>
    <mergeCell ref="C43:H43"/>
    <mergeCell ref="A43:B43"/>
    <mergeCell ref="K43:L43"/>
    <mergeCell ref="C40:H40"/>
    <mergeCell ref="A40:B40"/>
    <mergeCell ref="K40:L40"/>
    <mergeCell ref="C41:H41"/>
    <mergeCell ref="A41:B41"/>
    <mergeCell ref="K41:L41"/>
    <mergeCell ref="C37:H37"/>
    <mergeCell ref="C38:H38"/>
    <mergeCell ref="A38:B38"/>
    <mergeCell ref="K38:L38"/>
    <mergeCell ref="C39:H39"/>
    <mergeCell ref="A39:B39"/>
    <mergeCell ref="K39:L39"/>
    <mergeCell ref="C33:H33"/>
    <mergeCell ref="A33:B33"/>
    <mergeCell ref="K33:L33"/>
    <mergeCell ref="C34:H34"/>
    <mergeCell ref="C35:H35"/>
    <mergeCell ref="C36:H36"/>
    <mergeCell ref="C31:H31"/>
    <mergeCell ref="A31:B31"/>
    <mergeCell ref="K31:L31"/>
    <mergeCell ref="C32:H32"/>
    <mergeCell ref="A32:B32"/>
    <mergeCell ref="K32:L32"/>
    <mergeCell ref="C27:H27"/>
    <mergeCell ref="A27:B27"/>
    <mergeCell ref="K27:L27"/>
    <mergeCell ref="C28:H28"/>
    <mergeCell ref="C29:H29"/>
    <mergeCell ref="C30:H30"/>
    <mergeCell ref="A30:B30"/>
    <mergeCell ref="K30:L30"/>
    <mergeCell ref="C23:H23"/>
    <mergeCell ref="C24:H24"/>
    <mergeCell ref="A24:B24"/>
    <mergeCell ref="K24:L24"/>
    <mergeCell ref="C25:H25"/>
    <mergeCell ref="C26:H26"/>
    <mergeCell ref="C19:H19"/>
    <mergeCell ref="A19:B19"/>
    <mergeCell ref="K19:L19"/>
    <mergeCell ref="C20:H20"/>
    <mergeCell ref="C21:H21"/>
    <mergeCell ref="C22:H22"/>
    <mergeCell ref="A22:B22"/>
    <mergeCell ref="K22:L22"/>
    <mergeCell ref="C15:H15"/>
    <mergeCell ref="C16:H16"/>
    <mergeCell ref="A16:B16"/>
    <mergeCell ref="K16:L16"/>
    <mergeCell ref="C17:H17"/>
    <mergeCell ref="C18:H18"/>
    <mergeCell ref="C11:H11"/>
    <mergeCell ref="C12:H12"/>
    <mergeCell ref="A12:B12"/>
    <mergeCell ref="K12:L12"/>
    <mergeCell ref="C13:H13"/>
    <mergeCell ref="C14:H14"/>
    <mergeCell ref="A14:B14"/>
    <mergeCell ref="K14:L14"/>
    <mergeCell ref="A3:L4"/>
    <mergeCell ref="A7:L7"/>
    <mergeCell ref="A8:B8"/>
    <mergeCell ref="C8:H8"/>
    <mergeCell ref="C9:H9"/>
    <mergeCell ref="C10:H10"/>
    <mergeCell ref="A1:C1"/>
    <mergeCell ref="E1:H2"/>
    <mergeCell ref="K1:L1"/>
    <mergeCell ref="K2:L2"/>
  </mergeCells>
  <printOptions horizontalCentered="1"/>
  <pageMargins left="0.19685039370078741" right="0.19685039370078741" top="0.78740157480314965" bottom="0.78740157480314965" header="0.31496062992125984" footer="0.31496062992125984"/>
  <pageSetup paperSize="9" orientation="landscape" verticalDpi="0" r:id="rId1"/>
  <headerFooter>
    <oddFooter>&amp;CStránka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646B48-B650-49BC-B32E-AA2F81F685B0}">
  <dimension ref="A1:M23"/>
  <sheetViews>
    <sheetView workbookViewId="0">
      <selection activeCell="C2" sqref="C2"/>
    </sheetView>
  </sheetViews>
  <sheetFormatPr defaultRowHeight="14.4" x14ac:dyDescent="0.3"/>
  <cols>
    <col min="1" max="1" width="5.5546875" style="1" customWidth="1"/>
    <col min="2" max="2" width="9.109375" style="1"/>
    <col min="3" max="8" width="12.6640625" style="2" customWidth="1"/>
    <col min="9" max="9" width="11.6640625" style="1" customWidth="1"/>
    <col min="10" max="10" width="6.33203125" style="1" customWidth="1"/>
    <col min="11" max="11" width="12.6640625" style="1" customWidth="1"/>
    <col min="12" max="12" width="13.6640625" style="1" customWidth="1"/>
    <col min="13" max="13" width="16.6640625" hidden="1" customWidth="1"/>
  </cols>
  <sheetData>
    <row r="1" spans="1:13" ht="15" thickBot="1" x14ac:dyDescent="0.35">
      <c r="A1" s="43" t="s">
        <v>0</v>
      </c>
      <c r="B1" s="44"/>
      <c r="C1" s="44"/>
      <c r="E1" s="37" t="s">
        <v>1</v>
      </c>
      <c r="F1" s="38"/>
      <c r="G1" s="38"/>
      <c r="H1" s="38"/>
      <c r="J1" s="3" t="s">
        <v>3</v>
      </c>
      <c r="K1" s="45" t="s">
        <v>5</v>
      </c>
      <c r="L1" s="46"/>
    </row>
    <row r="2" spans="1:13" ht="15" thickBot="1" x14ac:dyDescent="0.35">
      <c r="A2" s="1" t="s">
        <v>2</v>
      </c>
      <c r="C2" s="13">
        <f>'00_REKAP'!C2</f>
        <v>44708</v>
      </c>
      <c r="E2" s="38"/>
      <c r="F2" s="38"/>
      <c r="G2" s="38"/>
      <c r="H2" s="38"/>
      <c r="J2" s="3" t="s">
        <v>4</v>
      </c>
      <c r="K2" s="45"/>
      <c r="L2" s="46"/>
    </row>
    <row r="3" spans="1:13" x14ac:dyDescent="0.3">
      <c r="A3" s="39" t="s">
        <v>428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1:13" x14ac:dyDescent="0.3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3" x14ac:dyDescent="0.3">
      <c r="A5" s="1" t="s">
        <v>6</v>
      </c>
      <c r="C5" s="2" t="s">
        <v>398</v>
      </c>
    </row>
    <row r="6" spans="1:13" ht="15" thickBot="1" x14ac:dyDescent="0.35"/>
    <row r="7" spans="1:13" ht="15" thickBot="1" x14ac:dyDescent="0.35">
      <c r="A7" s="33" t="s">
        <v>287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</row>
    <row r="8" spans="1:13" ht="15" thickBot="1" x14ac:dyDescent="0.35">
      <c r="A8" s="41" t="s">
        <v>8</v>
      </c>
      <c r="B8" s="42"/>
      <c r="C8" s="50" t="s">
        <v>9</v>
      </c>
      <c r="D8" s="51"/>
      <c r="E8" s="51"/>
      <c r="F8" s="51"/>
      <c r="G8" s="51"/>
      <c r="H8" s="51"/>
      <c r="I8" s="6" t="s">
        <v>10</v>
      </c>
      <c r="J8" s="7" t="s">
        <v>11</v>
      </c>
      <c r="K8" s="6" t="s">
        <v>12</v>
      </c>
      <c r="L8" s="6" t="s">
        <v>13</v>
      </c>
    </row>
    <row r="9" spans="1:13" x14ac:dyDescent="0.3">
      <c r="A9" s="4">
        <v>1</v>
      </c>
      <c r="B9" s="9" t="s">
        <v>288</v>
      </c>
      <c r="C9" s="59" t="s">
        <v>289</v>
      </c>
      <c r="D9" s="60"/>
      <c r="E9" s="60"/>
      <c r="F9" s="60"/>
      <c r="G9" s="60"/>
      <c r="H9" s="60"/>
      <c r="I9" s="10">
        <v>150</v>
      </c>
      <c r="J9" s="8" t="s">
        <v>38</v>
      </c>
      <c r="K9" s="10"/>
      <c r="L9" s="11">
        <f t="shared" ref="L9:L21" si="0">ROUND(I9*K9,2)</f>
        <v>0</v>
      </c>
      <c r="M9" t="s">
        <v>290</v>
      </c>
    </row>
    <row r="10" spans="1:13" x14ac:dyDescent="0.3">
      <c r="A10" s="4">
        <v>2</v>
      </c>
      <c r="B10" s="9" t="s">
        <v>291</v>
      </c>
      <c r="C10" s="45" t="s">
        <v>292</v>
      </c>
      <c r="D10" s="46"/>
      <c r="E10" s="46"/>
      <c r="F10" s="46"/>
      <c r="G10" s="46"/>
      <c r="H10" s="46"/>
      <c r="I10" s="10">
        <v>150</v>
      </c>
      <c r="J10" s="8" t="s">
        <v>293</v>
      </c>
      <c r="K10" s="10"/>
      <c r="L10" s="11">
        <f t="shared" si="0"/>
        <v>0</v>
      </c>
      <c r="M10" t="s">
        <v>294</v>
      </c>
    </row>
    <row r="11" spans="1:13" x14ac:dyDescent="0.3">
      <c r="A11" s="4">
        <v>3</v>
      </c>
      <c r="B11" s="9" t="s">
        <v>295</v>
      </c>
      <c r="C11" s="45" t="s">
        <v>296</v>
      </c>
      <c r="D11" s="46"/>
      <c r="E11" s="46"/>
      <c r="F11" s="46"/>
      <c r="G11" s="46"/>
      <c r="H11" s="46"/>
      <c r="I11" s="10">
        <v>14</v>
      </c>
      <c r="J11" s="8" t="s">
        <v>117</v>
      </c>
      <c r="K11" s="10"/>
      <c r="L11" s="11">
        <f t="shared" si="0"/>
        <v>0</v>
      </c>
      <c r="M11" t="s">
        <v>297</v>
      </c>
    </row>
    <row r="12" spans="1:13" x14ac:dyDescent="0.3">
      <c r="A12" s="4">
        <v>4</v>
      </c>
      <c r="B12" s="9" t="s">
        <v>298</v>
      </c>
      <c r="C12" s="45" t="s">
        <v>299</v>
      </c>
      <c r="D12" s="46"/>
      <c r="E12" s="46"/>
      <c r="F12" s="46"/>
      <c r="G12" s="46"/>
      <c r="H12" s="46"/>
      <c r="I12" s="10">
        <v>14</v>
      </c>
      <c r="J12" s="8" t="s">
        <v>174</v>
      </c>
      <c r="K12" s="10"/>
      <c r="L12" s="11">
        <f t="shared" si="0"/>
        <v>0</v>
      </c>
      <c r="M12" t="s">
        <v>300</v>
      </c>
    </row>
    <row r="13" spans="1:13" x14ac:dyDescent="0.3">
      <c r="A13" s="4">
        <v>5</v>
      </c>
      <c r="B13" s="9" t="s">
        <v>301</v>
      </c>
      <c r="C13" s="45" t="s">
        <v>302</v>
      </c>
      <c r="D13" s="46"/>
      <c r="E13" s="46"/>
      <c r="F13" s="46"/>
      <c r="G13" s="46"/>
      <c r="H13" s="46"/>
      <c r="I13" s="10">
        <v>50</v>
      </c>
      <c r="J13" s="8" t="s">
        <v>117</v>
      </c>
      <c r="K13" s="10"/>
      <c r="L13" s="11">
        <f t="shared" si="0"/>
        <v>0</v>
      </c>
      <c r="M13" t="s">
        <v>303</v>
      </c>
    </row>
    <row r="14" spans="1:13" x14ac:dyDescent="0.3">
      <c r="A14" s="4">
        <v>6</v>
      </c>
      <c r="B14" s="9" t="s">
        <v>304</v>
      </c>
      <c r="C14" s="45" t="s">
        <v>305</v>
      </c>
      <c r="D14" s="46"/>
      <c r="E14" s="46"/>
      <c r="F14" s="46"/>
      <c r="G14" s="46"/>
      <c r="H14" s="46"/>
      <c r="I14" s="10">
        <v>9</v>
      </c>
      <c r="J14" s="8" t="s">
        <v>117</v>
      </c>
      <c r="K14" s="10"/>
      <c r="L14" s="11">
        <f t="shared" si="0"/>
        <v>0</v>
      </c>
      <c r="M14" t="s">
        <v>306</v>
      </c>
    </row>
    <row r="15" spans="1:13" x14ac:dyDescent="0.3">
      <c r="A15" s="4">
        <v>7</v>
      </c>
      <c r="B15" s="9" t="s">
        <v>307</v>
      </c>
      <c r="C15" s="45" t="s">
        <v>308</v>
      </c>
      <c r="D15" s="46"/>
      <c r="E15" s="46"/>
      <c r="F15" s="46"/>
      <c r="G15" s="46"/>
      <c r="H15" s="46"/>
      <c r="I15" s="10">
        <v>9</v>
      </c>
      <c r="J15" s="8" t="s">
        <v>117</v>
      </c>
      <c r="K15" s="10"/>
      <c r="L15" s="11">
        <f t="shared" si="0"/>
        <v>0</v>
      </c>
      <c r="M15" t="s">
        <v>309</v>
      </c>
    </row>
    <row r="16" spans="1:13" x14ac:dyDescent="0.3">
      <c r="A16" s="4">
        <v>8</v>
      </c>
      <c r="B16" s="9" t="s">
        <v>310</v>
      </c>
      <c r="C16" s="45" t="s">
        <v>311</v>
      </c>
      <c r="D16" s="46"/>
      <c r="E16" s="46"/>
      <c r="F16" s="46"/>
      <c r="G16" s="46"/>
      <c r="H16" s="46"/>
      <c r="I16" s="10">
        <v>9</v>
      </c>
      <c r="J16" s="8" t="s">
        <v>174</v>
      </c>
      <c r="K16" s="10"/>
      <c r="L16" s="11">
        <f t="shared" si="0"/>
        <v>0</v>
      </c>
      <c r="M16" t="s">
        <v>312</v>
      </c>
    </row>
    <row r="17" spans="1:13" x14ac:dyDescent="0.3">
      <c r="A17" s="4">
        <v>9</v>
      </c>
      <c r="B17" s="9" t="s">
        <v>313</v>
      </c>
      <c r="C17" s="45" t="s">
        <v>314</v>
      </c>
      <c r="D17" s="46"/>
      <c r="E17" s="46"/>
      <c r="F17" s="46"/>
      <c r="G17" s="46"/>
      <c r="H17" s="46"/>
      <c r="I17" s="10">
        <v>6</v>
      </c>
      <c r="J17" s="8" t="s">
        <v>117</v>
      </c>
      <c r="K17" s="10"/>
      <c r="L17" s="11">
        <f t="shared" si="0"/>
        <v>0</v>
      </c>
      <c r="M17" t="s">
        <v>315</v>
      </c>
    </row>
    <row r="18" spans="1:13" x14ac:dyDescent="0.3">
      <c r="A18" s="4">
        <v>10</v>
      </c>
      <c r="B18" s="9" t="s">
        <v>316</v>
      </c>
      <c r="C18" s="45" t="s">
        <v>317</v>
      </c>
      <c r="D18" s="46"/>
      <c r="E18" s="46"/>
      <c r="F18" s="46"/>
      <c r="G18" s="46"/>
      <c r="H18" s="46"/>
      <c r="I18" s="10">
        <v>6</v>
      </c>
      <c r="J18" s="8" t="s">
        <v>174</v>
      </c>
      <c r="K18" s="10"/>
      <c r="L18" s="11">
        <f t="shared" si="0"/>
        <v>0</v>
      </c>
      <c r="M18" t="s">
        <v>318</v>
      </c>
    </row>
    <row r="19" spans="1:13" x14ac:dyDescent="0.3">
      <c r="A19" s="4">
        <v>11</v>
      </c>
      <c r="B19" s="9" t="s">
        <v>319</v>
      </c>
      <c r="C19" s="45" t="s">
        <v>320</v>
      </c>
      <c r="D19" s="46"/>
      <c r="E19" s="46"/>
      <c r="F19" s="46"/>
      <c r="G19" s="46"/>
      <c r="H19" s="46"/>
      <c r="I19" s="10">
        <v>8</v>
      </c>
      <c r="J19" s="8" t="s">
        <v>117</v>
      </c>
      <c r="K19" s="10"/>
      <c r="L19" s="11">
        <f t="shared" si="0"/>
        <v>0</v>
      </c>
      <c r="M19" t="s">
        <v>321</v>
      </c>
    </row>
    <row r="20" spans="1:13" x14ac:dyDescent="0.3">
      <c r="A20" s="4">
        <v>12</v>
      </c>
      <c r="B20" s="9" t="s">
        <v>322</v>
      </c>
      <c r="C20" s="45" t="s">
        <v>323</v>
      </c>
      <c r="D20" s="46"/>
      <c r="E20" s="46"/>
      <c r="F20" s="46"/>
      <c r="G20" s="46"/>
      <c r="H20" s="46"/>
      <c r="I20" s="10">
        <v>8</v>
      </c>
      <c r="J20" s="8" t="s">
        <v>174</v>
      </c>
      <c r="K20" s="10"/>
      <c r="L20" s="11">
        <f t="shared" si="0"/>
        <v>0</v>
      </c>
      <c r="M20" t="s">
        <v>324</v>
      </c>
    </row>
    <row r="21" spans="1:13" x14ac:dyDescent="0.3">
      <c r="A21" s="4">
        <v>13</v>
      </c>
      <c r="B21" s="9" t="s">
        <v>97</v>
      </c>
      <c r="C21" s="45" t="s">
        <v>325</v>
      </c>
      <c r="D21" s="46"/>
      <c r="E21" s="46"/>
      <c r="F21" s="46"/>
      <c r="G21" s="46"/>
      <c r="H21" s="46"/>
      <c r="I21" s="10">
        <v>1</v>
      </c>
      <c r="J21" s="8" t="s">
        <v>99</v>
      </c>
      <c r="K21" s="10"/>
      <c r="L21" s="11">
        <f t="shared" si="0"/>
        <v>0</v>
      </c>
      <c r="M21" t="s">
        <v>326</v>
      </c>
    </row>
    <row r="22" spans="1:13" x14ac:dyDescent="0.3">
      <c r="A22" s="31" t="s">
        <v>13</v>
      </c>
      <c r="B22" s="25"/>
      <c r="C22" s="14"/>
      <c r="D22" s="57"/>
      <c r="E22" s="58"/>
      <c r="F22" s="57"/>
      <c r="G22" s="58"/>
      <c r="H22" s="19" t="s">
        <v>113</v>
      </c>
      <c r="I22" s="20"/>
      <c r="J22" s="20"/>
      <c r="K22" s="21">
        <f>SUM(L9:L21)</f>
        <v>0</v>
      </c>
      <c r="L22" s="20"/>
    </row>
    <row r="23" spans="1:13" x14ac:dyDescent="0.3">
      <c r="A23" s="49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</row>
  </sheetData>
  <mergeCells count="27">
    <mergeCell ref="K22:L22"/>
    <mergeCell ref="D22:E22"/>
    <mergeCell ref="F22:G22"/>
    <mergeCell ref="A23:L23"/>
    <mergeCell ref="C17:H17"/>
    <mergeCell ref="C18:H18"/>
    <mergeCell ref="C19:H19"/>
    <mergeCell ref="C20:H20"/>
    <mergeCell ref="C21:H21"/>
    <mergeCell ref="A22:B22"/>
    <mergeCell ref="H22:J22"/>
    <mergeCell ref="A1:C1"/>
    <mergeCell ref="E1:H2"/>
    <mergeCell ref="K1:L1"/>
    <mergeCell ref="K2:L2"/>
    <mergeCell ref="C16:H16"/>
    <mergeCell ref="A3:L4"/>
    <mergeCell ref="A7:L7"/>
    <mergeCell ref="A8:B8"/>
    <mergeCell ref="C8:H8"/>
    <mergeCell ref="C9:H9"/>
    <mergeCell ref="C10:H10"/>
    <mergeCell ref="C11:H11"/>
    <mergeCell ref="C12:H12"/>
    <mergeCell ref="C13:H13"/>
    <mergeCell ref="C14:H14"/>
    <mergeCell ref="C15:H15"/>
  </mergeCells>
  <printOptions horizontalCentered="1"/>
  <pageMargins left="0.19685039370078741" right="0.19685039370078741" top="0.78740157480314965" bottom="0.78740157480314965" header="0.31496062992125984" footer="0.31496062992125984"/>
  <pageSetup paperSize="9" orientation="landscape" verticalDpi="0" r:id="rId1"/>
  <headerFooter>
    <oddFooter>&amp;CStránka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92420-DEA9-4EB2-BC30-91FD06506045}">
  <dimension ref="A1:M26"/>
  <sheetViews>
    <sheetView workbookViewId="0">
      <selection activeCell="C2" sqref="C2"/>
    </sheetView>
  </sheetViews>
  <sheetFormatPr defaultRowHeight="14.4" x14ac:dyDescent="0.3"/>
  <cols>
    <col min="1" max="1" width="5.5546875" style="1" customWidth="1"/>
    <col min="2" max="2" width="9.109375" style="1"/>
    <col min="3" max="8" width="12.6640625" style="2" customWidth="1"/>
    <col min="9" max="9" width="11.6640625" style="1" customWidth="1"/>
    <col min="10" max="10" width="6.33203125" style="1" customWidth="1"/>
    <col min="11" max="11" width="12.6640625" style="1" customWidth="1"/>
    <col min="12" max="12" width="13.6640625" style="1" customWidth="1"/>
    <col min="13" max="13" width="16.6640625" hidden="1" customWidth="1"/>
  </cols>
  <sheetData>
    <row r="1" spans="1:13" ht="15" thickBot="1" x14ac:dyDescent="0.35">
      <c r="A1" s="43" t="s">
        <v>0</v>
      </c>
      <c r="B1" s="44"/>
      <c r="C1" s="44"/>
      <c r="E1" s="37" t="s">
        <v>1</v>
      </c>
      <c r="F1" s="38"/>
      <c r="G1" s="38"/>
      <c r="H1" s="38"/>
      <c r="J1" s="3" t="s">
        <v>3</v>
      </c>
      <c r="K1" s="45" t="s">
        <v>5</v>
      </c>
      <c r="L1" s="46"/>
    </row>
    <row r="2" spans="1:13" ht="15" thickBot="1" x14ac:dyDescent="0.35">
      <c r="A2" s="1" t="s">
        <v>2</v>
      </c>
      <c r="C2" s="13">
        <f>'00_REKAP'!C2</f>
        <v>44708</v>
      </c>
      <c r="E2" s="38"/>
      <c r="F2" s="38"/>
      <c r="G2" s="38"/>
      <c r="H2" s="38"/>
      <c r="J2" s="3" t="s">
        <v>4</v>
      </c>
      <c r="K2" s="45"/>
      <c r="L2" s="46"/>
    </row>
    <row r="3" spans="1:13" x14ac:dyDescent="0.3">
      <c r="A3" s="39" t="s">
        <v>428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1:13" x14ac:dyDescent="0.3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3" x14ac:dyDescent="0.3">
      <c r="A5" s="1" t="s">
        <v>6</v>
      </c>
      <c r="C5" s="2" t="s">
        <v>398</v>
      </c>
    </row>
    <row r="6" spans="1:13" ht="15" thickBot="1" x14ac:dyDescent="0.35"/>
    <row r="7" spans="1:13" ht="15" thickBot="1" x14ac:dyDescent="0.35">
      <c r="A7" s="33" t="s">
        <v>327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</row>
    <row r="8" spans="1:13" ht="15" thickBot="1" x14ac:dyDescent="0.35">
      <c r="A8" s="41" t="s">
        <v>8</v>
      </c>
      <c r="B8" s="42"/>
      <c r="C8" s="50" t="s">
        <v>9</v>
      </c>
      <c r="D8" s="51"/>
      <c r="E8" s="51"/>
      <c r="F8" s="51"/>
      <c r="G8" s="51"/>
      <c r="H8" s="51"/>
      <c r="I8" s="6" t="s">
        <v>10</v>
      </c>
      <c r="J8" s="7" t="s">
        <v>11</v>
      </c>
      <c r="K8" s="6" t="s">
        <v>12</v>
      </c>
      <c r="L8" s="6" t="s">
        <v>13</v>
      </c>
    </row>
    <row r="9" spans="1:13" x14ac:dyDescent="0.3">
      <c r="A9" s="4">
        <v>1</v>
      </c>
      <c r="B9" s="9" t="s">
        <v>97</v>
      </c>
      <c r="C9" s="59" t="s">
        <v>328</v>
      </c>
      <c r="D9" s="60"/>
      <c r="E9" s="60"/>
      <c r="F9" s="60"/>
      <c r="G9" s="60"/>
      <c r="H9" s="60"/>
      <c r="I9" s="10">
        <v>40</v>
      </c>
      <c r="J9" s="8" t="s">
        <v>38</v>
      </c>
      <c r="K9" s="10"/>
      <c r="L9" s="11">
        <f t="shared" ref="L9:L24" si="0">ROUND(I9*K9,2)</f>
        <v>0</v>
      </c>
      <c r="M9" t="s">
        <v>329</v>
      </c>
    </row>
    <row r="10" spans="1:13" x14ac:dyDescent="0.3">
      <c r="A10" s="4">
        <v>2</v>
      </c>
      <c r="B10" s="9" t="s">
        <v>97</v>
      </c>
      <c r="C10" s="45" t="s">
        <v>330</v>
      </c>
      <c r="D10" s="46"/>
      <c r="E10" s="46"/>
      <c r="F10" s="46"/>
      <c r="G10" s="46"/>
      <c r="H10" s="46"/>
      <c r="I10" s="10">
        <v>1</v>
      </c>
      <c r="J10" s="8" t="s">
        <v>261</v>
      </c>
      <c r="K10" s="10"/>
      <c r="L10" s="11">
        <f t="shared" si="0"/>
        <v>0</v>
      </c>
      <c r="M10" t="s">
        <v>331</v>
      </c>
    </row>
    <row r="11" spans="1:13" x14ac:dyDescent="0.3">
      <c r="A11" s="4">
        <v>3</v>
      </c>
      <c r="B11" s="9" t="s">
        <v>97</v>
      </c>
      <c r="C11" s="45" t="s">
        <v>332</v>
      </c>
      <c r="D11" s="46"/>
      <c r="E11" s="46"/>
      <c r="F11" s="46"/>
      <c r="G11" s="46"/>
      <c r="H11" s="46"/>
      <c r="I11" s="10">
        <v>1</v>
      </c>
      <c r="J11" s="8" t="s">
        <v>261</v>
      </c>
      <c r="K11" s="10"/>
      <c r="L11" s="11">
        <f t="shared" si="0"/>
        <v>0</v>
      </c>
      <c r="M11" t="s">
        <v>333</v>
      </c>
    </row>
    <row r="12" spans="1:13" x14ac:dyDescent="0.3">
      <c r="A12" s="4">
        <v>4</v>
      </c>
      <c r="B12" s="9" t="s">
        <v>97</v>
      </c>
      <c r="C12" s="45" t="s">
        <v>334</v>
      </c>
      <c r="D12" s="46"/>
      <c r="E12" s="46"/>
      <c r="F12" s="46"/>
      <c r="G12" s="46"/>
      <c r="H12" s="46"/>
      <c r="I12" s="10">
        <v>1</v>
      </c>
      <c r="J12" s="8" t="s">
        <v>335</v>
      </c>
      <c r="K12" s="10"/>
      <c r="L12" s="11">
        <f t="shared" si="0"/>
        <v>0</v>
      </c>
      <c r="M12" t="s">
        <v>336</v>
      </c>
    </row>
    <row r="13" spans="1:13" x14ac:dyDescent="0.3">
      <c r="A13" s="4">
        <v>5</v>
      </c>
      <c r="B13" s="9" t="s">
        <v>97</v>
      </c>
      <c r="C13" s="45" t="s">
        <v>337</v>
      </c>
      <c r="D13" s="46"/>
      <c r="E13" s="46"/>
      <c r="F13" s="46"/>
      <c r="G13" s="46"/>
      <c r="H13" s="46"/>
      <c r="I13" s="10">
        <v>3</v>
      </c>
      <c r="J13" s="8" t="s">
        <v>261</v>
      </c>
      <c r="K13" s="10"/>
      <c r="L13" s="11">
        <f t="shared" si="0"/>
        <v>0</v>
      </c>
      <c r="M13" t="s">
        <v>338</v>
      </c>
    </row>
    <row r="14" spans="1:13" x14ac:dyDescent="0.3">
      <c r="A14" s="4">
        <v>6</v>
      </c>
      <c r="B14" s="9" t="s">
        <v>97</v>
      </c>
      <c r="C14" s="45" t="s">
        <v>339</v>
      </c>
      <c r="D14" s="46"/>
      <c r="E14" s="46"/>
      <c r="F14" s="46"/>
      <c r="G14" s="46"/>
      <c r="H14" s="46"/>
      <c r="I14" s="10">
        <v>1</v>
      </c>
      <c r="J14" s="8" t="s">
        <v>261</v>
      </c>
      <c r="K14" s="10"/>
      <c r="L14" s="11">
        <f t="shared" si="0"/>
        <v>0</v>
      </c>
      <c r="M14" t="s">
        <v>340</v>
      </c>
    </row>
    <row r="15" spans="1:13" x14ac:dyDescent="0.3">
      <c r="A15" s="4">
        <v>7</v>
      </c>
      <c r="B15" s="9" t="s">
        <v>97</v>
      </c>
      <c r="C15" s="45" t="s">
        <v>341</v>
      </c>
      <c r="D15" s="46"/>
      <c r="E15" s="46"/>
      <c r="F15" s="46"/>
      <c r="G15" s="46"/>
      <c r="H15" s="46"/>
      <c r="I15" s="10">
        <v>1</v>
      </c>
      <c r="J15" s="8" t="s">
        <v>261</v>
      </c>
      <c r="K15" s="10"/>
      <c r="L15" s="11">
        <f t="shared" si="0"/>
        <v>0</v>
      </c>
      <c r="M15" t="s">
        <v>342</v>
      </c>
    </row>
    <row r="16" spans="1:13" x14ac:dyDescent="0.3">
      <c r="A16" s="4">
        <v>8</v>
      </c>
      <c r="B16" s="9" t="s">
        <v>97</v>
      </c>
      <c r="C16" s="45" t="s">
        <v>343</v>
      </c>
      <c r="D16" s="46"/>
      <c r="E16" s="46"/>
      <c r="F16" s="46"/>
      <c r="G16" s="46"/>
      <c r="H16" s="46"/>
      <c r="I16" s="10">
        <v>1</v>
      </c>
      <c r="J16" s="8" t="s">
        <v>261</v>
      </c>
      <c r="K16" s="10"/>
      <c r="L16" s="11">
        <f t="shared" si="0"/>
        <v>0</v>
      </c>
      <c r="M16" t="s">
        <v>344</v>
      </c>
    </row>
    <row r="17" spans="1:13" x14ac:dyDescent="0.3">
      <c r="A17" s="4">
        <v>9</v>
      </c>
      <c r="B17" s="9" t="s">
        <v>97</v>
      </c>
      <c r="C17" s="45" t="s">
        <v>345</v>
      </c>
      <c r="D17" s="46"/>
      <c r="E17" s="46"/>
      <c r="F17" s="46"/>
      <c r="G17" s="46"/>
      <c r="H17" s="46"/>
      <c r="I17" s="10">
        <v>3</v>
      </c>
      <c r="J17" s="8" t="s">
        <v>261</v>
      </c>
      <c r="K17" s="10"/>
      <c r="L17" s="11">
        <f t="shared" si="0"/>
        <v>0</v>
      </c>
      <c r="M17" t="s">
        <v>346</v>
      </c>
    </row>
    <row r="18" spans="1:13" x14ac:dyDescent="0.3">
      <c r="A18" s="4">
        <v>10</v>
      </c>
      <c r="B18" s="9" t="s">
        <v>97</v>
      </c>
      <c r="C18" s="45" t="s">
        <v>347</v>
      </c>
      <c r="D18" s="46"/>
      <c r="E18" s="46"/>
      <c r="F18" s="46"/>
      <c r="G18" s="46"/>
      <c r="H18" s="46"/>
      <c r="I18" s="10">
        <v>1</v>
      </c>
      <c r="J18" s="8" t="s">
        <v>261</v>
      </c>
      <c r="K18" s="10"/>
      <c r="L18" s="11">
        <f t="shared" si="0"/>
        <v>0</v>
      </c>
      <c r="M18" t="s">
        <v>348</v>
      </c>
    </row>
    <row r="19" spans="1:13" x14ac:dyDescent="0.3">
      <c r="A19" s="4">
        <v>11</v>
      </c>
      <c r="B19" s="9" t="s">
        <v>97</v>
      </c>
      <c r="C19" s="45" t="s">
        <v>349</v>
      </c>
      <c r="D19" s="46"/>
      <c r="E19" s="46"/>
      <c r="F19" s="46"/>
      <c r="G19" s="46"/>
      <c r="H19" s="46"/>
      <c r="I19" s="10">
        <v>1</v>
      </c>
      <c r="J19" s="8" t="s">
        <v>261</v>
      </c>
      <c r="K19" s="10"/>
      <c r="L19" s="11">
        <f t="shared" si="0"/>
        <v>0</v>
      </c>
      <c r="M19" t="s">
        <v>350</v>
      </c>
    </row>
    <row r="20" spans="1:13" x14ac:dyDescent="0.3">
      <c r="A20" s="4">
        <v>12</v>
      </c>
      <c r="B20" s="9" t="s">
        <v>97</v>
      </c>
      <c r="C20" s="45" t="s">
        <v>351</v>
      </c>
      <c r="D20" s="46"/>
      <c r="E20" s="46"/>
      <c r="F20" s="46"/>
      <c r="G20" s="46"/>
      <c r="H20" s="46"/>
      <c r="I20" s="10">
        <v>10</v>
      </c>
      <c r="J20" s="8" t="s">
        <v>261</v>
      </c>
      <c r="K20" s="10"/>
      <c r="L20" s="11">
        <f t="shared" si="0"/>
        <v>0</v>
      </c>
      <c r="M20" t="s">
        <v>352</v>
      </c>
    </row>
    <row r="21" spans="1:13" x14ac:dyDescent="0.3">
      <c r="A21" s="4">
        <v>13</v>
      </c>
      <c r="B21" s="9" t="s">
        <v>97</v>
      </c>
      <c r="C21" s="45" t="s">
        <v>353</v>
      </c>
      <c r="D21" s="46"/>
      <c r="E21" s="46"/>
      <c r="F21" s="46"/>
      <c r="G21" s="46"/>
      <c r="H21" s="46"/>
      <c r="I21" s="10">
        <v>5</v>
      </c>
      <c r="J21" s="8" t="s">
        <v>261</v>
      </c>
      <c r="K21" s="10"/>
      <c r="L21" s="11">
        <f t="shared" si="0"/>
        <v>0</v>
      </c>
      <c r="M21" t="s">
        <v>354</v>
      </c>
    </row>
    <row r="22" spans="1:13" x14ac:dyDescent="0.3">
      <c r="A22" s="4">
        <v>14</v>
      </c>
      <c r="B22" s="9" t="s">
        <v>97</v>
      </c>
      <c r="C22" s="45" t="s">
        <v>355</v>
      </c>
      <c r="D22" s="46"/>
      <c r="E22" s="46"/>
      <c r="F22" s="46"/>
      <c r="G22" s="46"/>
      <c r="H22" s="46"/>
      <c r="I22" s="10">
        <v>4</v>
      </c>
      <c r="J22" s="8" t="s">
        <v>261</v>
      </c>
      <c r="K22" s="10"/>
      <c r="L22" s="11">
        <f t="shared" si="0"/>
        <v>0</v>
      </c>
      <c r="M22" t="s">
        <v>356</v>
      </c>
    </row>
    <row r="23" spans="1:13" x14ac:dyDescent="0.3">
      <c r="A23" s="4">
        <v>15</v>
      </c>
      <c r="B23" s="9" t="s">
        <v>97</v>
      </c>
      <c r="C23" s="45" t="s">
        <v>357</v>
      </c>
      <c r="D23" s="46"/>
      <c r="E23" s="46"/>
      <c r="F23" s="46"/>
      <c r="G23" s="46"/>
      <c r="H23" s="46"/>
      <c r="I23" s="10">
        <v>40</v>
      </c>
      <c r="J23" s="8" t="s">
        <v>38</v>
      </c>
      <c r="K23" s="10"/>
      <c r="L23" s="11">
        <f t="shared" si="0"/>
        <v>0</v>
      </c>
      <c r="M23" t="s">
        <v>358</v>
      </c>
    </row>
    <row r="24" spans="1:13" x14ac:dyDescent="0.3">
      <c r="A24" s="4">
        <v>16</v>
      </c>
      <c r="B24" s="9" t="s">
        <v>97</v>
      </c>
      <c r="C24" s="45" t="s">
        <v>325</v>
      </c>
      <c r="D24" s="46"/>
      <c r="E24" s="46"/>
      <c r="F24" s="46"/>
      <c r="G24" s="46"/>
      <c r="H24" s="46"/>
      <c r="I24" s="10">
        <v>1</v>
      </c>
      <c r="J24" s="8" t="s">
        <v>99</v>
      </c>
      <c r="K24" s="10"/>
      <c r="L24" s="11">
        <f t="shared" si="0"/>
        <v>0</v>
      </c>
      <c r="M24" t="s">
        <v>359</v>
      </c>
    </row>
    <row r="25" spans="1:13" x14ac:dyDescent="0.3">
      <c r="A25" s="31" t="s">
        <v>13</v>
      </c>
      <c r="B25" s="25"/>
      <c r="C25" s="14"/>
      <c r="D25" s="57"/>
      <c r="E25" s="58"/>
      <c r="F25" s="57"/>
      <c r="G25" s="58"/>
      <c r="H25" s="19" t="s">
        <v>113</v>
      </c>
      <c r="I25" s="20"/>
      <c r="J25" s="20"/>
      <c r="K25" s="21">
        <f>SUM(L9:L24)</f>
        <v>0</v>
      </c>
      <c r="L25" s="20"/>
    </row>
    <row r="26" spans="1:13" x14ac:dyDescent="0.3">
      <c r="A26" s="49"/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</row>
  </sheetData>
  <mergeCells count="30">
    <mergeCell ref="A26:L26"/>
    <mergeCell ref="C23:H23"/>
    <mergeCell ref="C24:H24"/>
    <mergeCell ref="A25:B25"/>
    <mergeCell ref="H25:J25"/>
    <mergeCell ref="K25:L25"/>
    <mergeCell ref="D25:E25"/>
    <mergeCell ref="F25:G25"/>
    <mergeCell ref="C22:H22"/>
    <mergeCell ref="C11:H11"/>
    <mergeCell ref="C12:H12"/>
    <mergeCell ref="C13:H13"/>
    <mergeCell ref="C14:H14"/>
    <mergeCell ref="C15:H15"/>
    <mergeCell ref="C16:H16"/>
    <mergeCell ref="C17:H17"/>
    <mergeCell ref="C18:H18"/>
    <mergeCell ref="C19:H19"/>
    <mergeCell ref="C20:H20"/>
    <mergeCell ref="C21:H21"/>
    <mergeCell ref="C10:H10"/>
    <mergeCell ref="A1:C1"/>
    <mergeCell ref="E1:H2"/>
    <mergeCell ref="K1:L1"/>
    <mergeCell ref="K2:L2"/>
    <mergeCell ref="A3:L4"/>
    <mergeCell ref="A7:L7"/>
    <mergeCell ref="A8:B8"/>
    <mergeCell ref="C8:H8"/>
    <mergeCell ref="C9:H9"/>
  </mergeCells>
  <printOptions horizontalCentered="1"/>
  <pageMargins left="0.19685039370078741" right="0.19685039370078741" top="0.78740157480314965" bottom="0.78740157480314965" header="0.31496062992125984" footer="0.31496062992125984"/>
  <pageSetup paperSize="9" orientation="landscape" verticalDpi="0" r:id="rId1"/>
  <headerFooter>
    <oddFooter>&amp;CStránka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5D92EF-BBCD-46C5-B0BF-AB2F8850EF42}">
  <dimension ref="A1:M16"/>
  <sheetViews>
    <sheetView workbookViewId="0">
      <selection activeCell="C2" sqref="C2"/>
    </sheetView>
  </sheetViews>
  <sheetFormatPr defaultRowHeight="14.4" x14ac:dyDescent="0.3"/>
  <cols>
    <col min="1" max="1" width="5.5546875" style="1" customWidth="1"/>
    <col min="2" max="2" width="9.109375" style="1"/>
    <col min="3" max="8" width="12.6640625" style="2" customWidth="1"/>
    <col min="9" max="9" width="11.6640625" style="1" customWidth="1"/>
    <col min="10" max="10" width="6.33203125" style="1" customWidth="1"/>
    <col min="11" max="11" width="12.6640625" style="1" customWidth="1"/>
    <col min="12" max="12" width="13.6640625" style="1" customWidth="1"/>
    <col min="13" max="13" width="16.6640625" hidden="1" customWidth="1"/>
  </cols>
  <sheetData>
    <row r="1" spans="1:13" ht="15" thickBot="1" x14ac:dyDescent="0.35">
      <c r="A1" s="43" t="s">
        <v>0</v>
      </c>
      <c r="B1" s="44"/>
      <c r="C1" s="44"/>
      <c r="E1" s="37" t="s">
        <v>1</v>
      </c>
      <c r="F1" s="38"/>
      <c r="G1" s="38"/>
      <c r="H1" s="38"/>
      <c r="J1" s="3" t="s">
        <v>3</v>
      </c>
      <c r="K1" s="45" t="s">
        <v>5</v>
      </c>
      <c r="L1" s="46"/>
    </row>
    <row r="2" spans="1:13" ht="15" thickBot="1" x14ac:dyDescent="0.35">
      <c r="A2" s="1" t="s">
        <v>2</v>
      </c>
      <c r="C2" s="13">
        <f>'00_REKAP'!C2</f>
        <v>44708</v>
      </c>
      <c r="E2" s="38"/>
      <c r="F2" s="38"/>
      <c r="G2" s="38"/>
      <c r="H2" s="38"/>
      <c r="J2" s="3" t="s">
        <v>4</v>
      </c>
      <c r="K2" s="45"/>
      <c r="L2" s="46"/>
    </row>
    <row r="3" spans="1:13" x14ac:dyDescent="0.3">
      <c r="A3" s="39" t="s">
        <v>428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1:13" x14ac:dyDescent="0.3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3" x14ac:dyDescent="0.3">
      <c r="A5" s="1" t="s">
        <v>6</v>
      </c>
      <c r="C5" s="2" t="s">
        <v>398</v>
      </c>
    </row>
    <row r="6" spans="1:13" ht="15" thickBot="1" x14ac:dyDescent="0.35"/>
    <row r="7" spans="1:13" ht="15" thickBot="1" x14ac:dyDescent="0.35">
      <c r="A7" s="33" t="s">
        <v>360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</row>
    <row r="8" spans="1:13" ht="15" thickBot="1" x14ac:dyDescent="0.35">
      <c r="A8" s="41" t="s">
        <v>8</v>
      </c>
      <c r="B8" s="42"/>
      <c r="C8" s="50" t="s">
        <v>9</v>
      </c>
      <c r="D8" s="51"/>
      <c r="E8" s="51"/>
      <c r="F8" s="51"/>
      <c r="G8" s="51"/>
      <c r="H8" s="51"/>
      <c r="I8" s="6" t="s">
        <v>10</v>
      </c>
      <c r="J8" s="7" t="s">
        <v>11</v>
      </c>
      <c r="K8" s="6" t="s">
        <v>12</v>
      </c>
      <c r="L8" s="6" t="s">
        <v>13</v>
      </c>
    </row>
    <row r="9" spans="1:13" x14ac:dyDescent="0.3">
      <c r="A9" s="4">
        <v>1</v>
      </c>
      <c r="B9" s="9" t="s">
        <v>97</v>
      </c>
      <c r="C9" s="59" t="s">
        <v>361</v>
      </c>
      <c r="D9" s="60"/>
      <c r="E9" s="60"/>
      <c r="F9" s="60"/>
      <c r="G9" s="60"/>
      <c r="H9" s="60"/>
      <c r="I9" s="10">
        <v>20</v>
      </c>
      <c r="J9" s="8" t="s">
        <v>38</v>
      </c>
      <c r="K9" s="10"/>
      <c r="L9" s="11">
        <f t="shared" ref="L9:L14" si="0">ROUND(I9*K9,2)</f>
        <v>0</v>
      </c>
      <c r="M9" t="s">
        <v>362</v>
      </c>
    </row>
    <row r="10" spans="1:13" x14ac:dyDescent="0.3">
      <c r="A10" s="4">
        <v>2</v>
      </c>
      <c r="B10" s="9" t="s">
        <v>97</v>
      </c>
      <c r="C10" s="45" t="s">
        <v>363</v>
      </c>
      <c r="D10" s="46"/>
      <c r="E10" s="46"/>
      <c r="F10" s="46"/>
      <c r="G10" s="46"/>
      <c r="H10" s="46"/>
      <c r="I10" s="10">
        <v>10</v>
      </c>
      <c r="J10" s="8" t="s">
        <v>364</v>
      </c>
      <c r="K10" s="10"/>
      <c r="L10" s="11">
        <f t="shared" si="0"/>
        <v>0</v>
      </c>
      <c r="M10" t="s">
        <v>365</v>
      </c>
    </row>
    <row r="11" spans="1:13" x14ac:dyDescent="0.3">
      <c r="A11" s="4">
        <v>3</v>
      </c>
      <c r="B11" s="9" t="s">
        <v>97</v>
      </c>
      <c r="C11" s="45" t="s">
        <v>366</v>
      </c>
      <c r="D11" s="46"/>
      <c r="E11" s="46"/>
      <c r="F11" s="46"/>
      <c r="G11" s="46"/>
      <c r="H11" s="46"/>
      <c r="I11" s="10">
        <v>1</v>
      </c>
      <c r="J11" s="8" t="s">
        <v>261</v>
      </c>
      <c r="K11" s="10"/>
      <c r="L11" s="11">
        <f t="shared" si="0"/>
        <v>0</v>
      </c>
      <c r="M11" t="s">
        <v>367</v>
      </c>
    </row>
    <row r="12" spans="1:13" x14ac:dyDescent="0.3">
      <c r="A12" s="4">
        <v>4</v>
      </c>
      <c r="B12" s="9" t="s">
        <v>97</v>
      </c>
      <c r="C12" s="45" t="s">
        <v>368</v>
      </c>
      <c r="D12" s="46"/>
      <c r="E12" s="46"/>
      <c r="F12" s="46"/>
      <c r="G12" s="46"/>
      <c r="H12" s="46"/>
      <c r="I12" s="10">
        <v>1</v>
      </c>
      <c r="J12" s="8" t="s">
        <v>261</v>
      </c>
      <c r="K12" s="10"/>
      <c r="L12" s="11">
        <f t="shared" si="0"/>
        <v>0</v>
      </c>
      <c r="M12" t="s">
        <v>369</v>
      </c>
    </row>
    <row r="13" spans="1:13" x14ac:dyDescent="0.3">
      <c r="A13" s="4">
        <v>5</v>
      </c>
      <c r="B13" s="9" t="s">
        <v>97</v>
      </c>
      <c r="C13" s="45" t="s">
        <v>357</v>
      </c>
      <c r="D13" s="46"/>
      <c r="E13" s="46"/>
      <c r="F13" s="46"/>
      <c r="G13" s="46"/>
      <c r="H13" s="46"/>
      <c r="I13" s="10">
        <v>30</v>
      </c>
      <c r="J13" s="8" t="s">
        <v>38</v>
      </c>
      <c r="K13" s="10"/>
      <c r="L13" s="11">
        <f t="shared" si="0"/>
        <v>0</v>
      </c>
      <c r="M13" t="s">
        <v>370</v>
      </c>
    </row>
    <row r="14" spans="1:13" x14ac:dyDescent="0.3">
      <c r="A14" s="4">
        <v>6</v>
      </c>
      <c r="B14" s="9" t="s">
        <v>97</v>
      </c>
      <c r="C14" s="45" t="s">
        <v>325</v>
      </c>
      <c r="D14" s="46"/>
      <c r="E14" s="46"/>
      <c r="F14" s="46"/>
      <c r="G14" s="46"/>
      <c r="H14" s="46"/>
      <c r="I14" s="10">
        <v>1</v>
      </c>
      <c r="J14" s="8" t="s">
        <v>99</v>
      </c>
      <c r="K14" s="10"/>
      <c r="L14" s="11">
        <f t="shared" si="0"/>
        <v>0</v>
      </c>
      <c r="M14" t="s">
        <v>371</v>
      </c>
    </row>
    <row r="15" spans="1:13" x14ac:dyDescent="0.3">
      <c r="A15" s="31" t="s">
        <v>13</v>
      </c>
      <c r="B15" s="25"/>
      <c r="C15" s="14"/>
      <c r="D15" s="57"/>
      <c r="E15" s="58"/>
      <c r="F15" s="57"/>
      <c r="G15" s="58"/>
      <c r="H15" s="19" t="s">
        <v>113</v>
      </c>
      <c r="I15" s="20"/>
      <c r="J15" s="20"/>
      <c r="K15" s="21">
        <f>SUM(L9:L14)</f>
        <v>0</v>
      </c>
      <c r="L15" s="20"/>
    </row>
    <row r="16" spans="1:13" x14ac:dyDescent="0.3">
      <c r="A16" s="49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</row>
  </sheetData>
  <mergeCells count="20">
    <mergeCell ref="K15:L15"/>
    <mergeCell ref="D15:E15"/>
    <mergeCell ref="F15:G15"/>
    <mergeCell ref="A16:L16"/>
    <mergeCell ref="C11:H11"/>
    <mergeCell ref="C12:H12"/>
    <mergeCell ref="C13:H13"/>
    <mergeCell ref="C14:H14"/>
    <mergeCell ref="A15:B15"/>
    <mergeCell ref="H15:J15"/>
    <mergeCell ref="C10:H10"/>
    <mergeCell ref="A1:C1"/>
    <mergeCell ref="E1:H2"/>
    <mergeCell ref="K1:L1"/>
    <mergeCell ref="K2:L2"/>
    <mergeCell ref="A3:L4"/>
    <mergeCell ref="A7:L7"/>
    <mergeCell ref="A8:B8"/>
    <mergeCell ref="C8:H8"/>
    <mergeCell ref="C9:H9"/>
  </mergeCells>
  <printOptions horizontalCentered="1"/>
  <pageMargins left="0.19685039370078741" right="0.19685039370078741" top="0.78740157480314965" bottom="0.78740157480314965" header="0.31496062992125984" footer="0.31496062992125984"/>
  <pageSetup paperSize="9" orientation="landscape" verticalDpi="0" r:id="rId1"/>
  <headerFooter>
    <oddFooter>&amp;CStránka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D9FBB-1A1B-4A92-9157-FEE2D316CFC9}">
  <dimension ref="A1:M18"/>
  <sheetViews>
    <sheetView workbookViewId="0">
      <selection activeCell="C2" sqref="C2"/>
    </sheetView>
  </sheetViews>
  <sheetFormatPr defaultRowHeight="14.4" x14ac:dyDescent="0.3"/>
  <cols>
    <col min="1" max="1" width="5.5546875" style="1" customWidth="1"/>
    <col min="2" max="2" width="9.109375" style="1"/>
    <col min="3" max="8" width="12.6640625" style="2" customWidth="1"/>
    <col min="9" max="9" width="11.6640625" style="1" customWidth="1"/>
    <col min="10" max="10" width="6.33203125" style="1" customWidth="1"/>
    <col min="11" max="11" width="12.6640625" style="1" customWidth="1"/>
    <col min="12" max="12" width="13.6640625" style="1" customWidth="1"/>
    <col min="13" max="13" width="16.6640625" hidden="1" customWidth="1"/>
  </cols>
  <sheetData>
    <row r="1" spans="1:13" ht="15" thickBot="1" x14ac:dyDescent="0.35">
      <c r="A1" s="43" t="s">
        <v>0</v>
      </c>
      <c r="B1" s="44"/>
      <c r="C1" s="44"/>
      <c r="E1" s="37" t="s">
        <v>1</v>
      </c>
      <c r="F1" s="38"/>
      <c r="G1" s="38"/>
      <c r="H1" s="38"/>
      <c r="J1" s="3" t="s">
        <v>3</v>
      </c>
      <c r="K1" s="45" t="s">
        <v>5</v>
      </c>
      <c r="L1" s="46"/>
    </row>
    <row r="2" spans="1:13" ht="15" thickBot="1" x14ac:dyDescent="0.35">
      <c r="A2" s="1" t="s">
        <v>2</v>
      </c>
      <c r="C2" s="13">
        <f>'00_REKAP'!C2</f>
        <v>44708</v>
      </c>
      <c r="E2" s="38"/>
      <c r="F2" s="38"/>
      <c r="G2" s="38"/>
      <c r="H2" s="38"/>
      <c r="J2" s="3" t="s">
        <v>4</v>
      </c>
      <c r="K2" s="45"/>
      <c r="L2" s="46"/>
    </row>
    <row r="3" spans="1:13" x14ac:dyDescent="0.3">
      <c r="A3" s="39" t="s">
        <v>428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1:13" x14ac:dyDescent="0.3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3" x14ac:dyDescent="0.3">
      <c r="A5" s="1" t="s">
        <v>6</v>
      </c>
      <c r="C5" s="2" t="s">
        <v>398</v>
      </c>
    </row>
    <row r="6" spans="1:13" ht="15" thickBot="1" x14ac:dyDescent="0.35"/>
    <row r="7" spans="1:13" ht="15" thickBot="1" x14ac:dyDescent="0.35">
      <c r="A7" s="33" t="s">
        <v>372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</row>
    <row r="8" spans="1:13" ht="15" thickBot="1" x14ac:dyDescent="0.35">
      <c r="A8" s="41" t="s">
        <v>8</v>
      </c>
      <c r="B8" s="42"/>
      <c r="C8" s="50" t="s">
        <v>9</v>
      </c>
      <c r="D8" s="51"/>
      <c r="E8" s="51"/>
      <c r="F8" s="51"/>
      <c r="G8" s="51"/>
      <c r="H8" s="51"/>
      <c r="I8" s="6" t="s">
        <v>10</v>
      </c>
      <c r="J8" s="7" t="s">
        <v>11</v>
      </c>
      <c r="K8" s="6" t="s">
        <v>12</v>
      </c>
      <c r="L8" s="6" t="s">
        <v>13</v>
      </c>
    </row>
    <row r="9" spans="1:13" x14ac:dyDescent="0.3">
      <c r="A9" s="4">
        <v>1</v>
      </c>
      <c r="B9" s="9" t="s">
        <v>97</v>
      </c>
      <c r="C9" s="59" t="s">
        <v>373</v>
      </c>
      <c r="D9" s="60"/>
      <c r="E9" s="60"/>
      <c r="F9" s="60"/>
      <c r="G9" s="60"/>
      <c r="H9" s="60"/>
      <c r="I9" s="10">
        <v>60</v>
      </c>
      <c r="J9" s="8" t="s">
        <v>38</v>
      </c>
      <c r="K9" s="10"/>
      <c r="L9" s="11">
        <f t="shared" ref="L9:L16" si="0">ROUND(I9*K9,2)</f>
        <v>0</v>
      </c>
      <c r="M9" t="s">
        <v>374</v>
      </c>
    </row>
    <row r="10" spans="1:13" x14ac:dyDescent="0.3">
      <c r="A10" s="4">
        <v>2</v>
      </c>
      <c r="B10" s="9" t="s">
        <v>97</v>
      </c>
      <c r="C10" s="45" t="s">
        <v>375</v>
      </c>
      <c r="D10" s="46"/>
      <c r="E10" s="46"/>
      <c r="F10" s="46"/>
      <c r="G10" s="46"/>
      <c r="H10" s="46"/>
      <c r="I10" s="10">
        <v>1</v>
      </c>
      <c r="J10" s="8" t="s">
        <v>99</v>
      </c>
      <c r="K10" s="10"/>
      <c r="L10" s="11">
        <f t="shared" si="0"/>
        <v>0</v>
      </c>
      <c r="M10" t="s">
        <v>376</v>
      </c>
    </row>
    <row r="11" spans="1:13" x14ac:dyDescent="0.3">
      <c r="A11" s="4">
        <v>3</v>
      </c>
      <c r="B11" s="9" t="s">
        <v>97</v>
      </c>
      <c r="C11" s="45" t="s">
        <v>377</v>
      </c>
      <c r="D11" s="46"/>
      <c r="E11" s="46"/>
      <c r="F11" s="46"/>
      <c r="G11" s="46"/>
      <c r="H11" s="46"/>
      <c r="I11" s="10">
        <v>1</v>
      </c>
      <c r="J11" s="8" t="s">
        <v>261</v>
      </c>
      <c r="K11" s="10"/>
      <c r="L11" s="11">
        <f t="shared" si="0"/>
        <v>0</v>
      </c>
      <c r="M11" t="s">
        <v>378</v>
      </c>
    </row>
    <row r="12" spans="1:13" x14ac:dyDescent="0.3">
      <c r="A12" s="4">
        <v>4</v>
      </c>
      <c r="B12" s="9" t="s">
        <v>97</v>
      </c>
      <c r="C12" s="45" t="s">
        <v>379</v>
      </c>
      <c r="D12" s="46"/>
      <c r="E12" s="46"/>
      <c r="F12" s="46"/>
      <c r="G12" s="46"/>
      <c r="H12" s="46"/>
      <c r="I12" s="10">
        <v>6</v>
      </c>
      <c r="J12" s="8" t="s">
        <v>261</v>
      </c>
      <c r="K12" s="10"/>
      <c r="L12" s="11">
        <f t="shared" si="0"/>
        <v>0</v>
      </c>
      <c r="M12" t="s">
        <v>380</v>
      </c>
    </row>
    <row r="13" spans="1:13" x14ac:dyDescent="0.3">
      <c r="A13" s="4">
        <v>5</v>
      </c>
      <c r="B13" s="9" t="s">
        <v>97</v>
      </c>
      <c r="C13" s="45" t="s">
        <v>381</v>
      </c>
      <c r="D13" s="46"/>
      <c r="E13" s="46"/>
      <c r="F13" s="46"/>
      <c r="G13" s="46"/>
      <c r="H13" s="46"/>
      <c r="I13" s="10">
        <v>6</v>
      </c>
      <c r="J13" s="8" t="s">
        <v>261</v>
      </c>
      <c r="K13" s="10"/>
      <c r="L13" s="11">
        <f t="shared" si="0"/>
        <v>0</v>
      </c>
      <c r="M13" t="s">
        <v>382</v>
      </c>
    </row>
    <row r="14" spans="1:13" x14ac:dyDescent="0.3">
      <c r="A14" s="4">
        <v>6</v>
      </c>
      <c r="B14" s="9" t="s">
        <v>97</v>
      </c>
      <c r="C14" s="45" t="s">
        <v>383</v>
      </c>
      <c r="D14" s="46"/>
      <c r="E14" s="46"/>
      <c r="F14" s="46"/>
      <c r="G14" s="46"/>
      <c r="H14" s="46"/>
      <c r="I14" s="10">
        <v>6</v>
      </c>
      <c r="J14" s="8" t="s">
        <v>261</v>
      </c>
      <c r="K14" s="10"/>
      <c r="L14" s="11">
        <f t="shared" si="0"/>
        <v>0</v>
      </c>
      <c r="M14" t="s">
        <v>384</v>
      </c>
    </row>
    <row r="15" spans="1:13" x14ac:dyDescent="0.3">
      <c r="A15" s="4">
        <v>7</v>
      </c>
      <c r="B15" s="9" t="s">
        <v>97</v>
      </c>
      <c r="C15" s="45" t="s">
        <v>385</v>
      </c>
      <c r="D15" s="46"/>
      <c r="E15" s="46"/>
      <c r="F15" s="46"/>
      <c r="G15" s="46"/>
      <c r="H15" s="46"/>
      <c r="I15" s="10">
        <v>60</v>
      </c>
      <c r="J15" s="8" t="s">
        <v>38</v>
      </c>
      <c r="K15" s="10"/>
      <c r="L15" s="11">
        <f t="shared" si="0"/>
        <v>0</v>
      </c>
      <c r="M15" t="s">
        <v>386</v>
      </c>
    </row>
    <row r="16" spans="1:13" x14ac:dyDescent="0.3">
      <c r="A16" s="4">
        <v>8</v>
      </c>
      <c r="B16" s="9" t="s">
        <v>97</v>
      </c>
      <c r="C16" s="45" t="s">
        <v>325</v>
      </c>
      <c r="D16" s="46"/>
      <c r="E16" s="46"/>
      <c r="F16" s="46"/>
      <c r="G16" s="46"/>
      <c r="H16" s="46"/>
      <c r="I16" s="10">
        <v>1</v>
      </c>
      <c r="J16" s="8" t="s">
        <v>99</v>
      </c>
      <c r="K16" s="10"/>
      <c r="L16" s="11">
        <f t="shared" si="0"/>
        <v>0</v>
      </c>
      <c r="M16" t="s">
        <v>387</v>
      </c>
    </row>
    <row r="17" spans="1:12" x14ac:dyDescent="0.3">
      <c r="A17" s="31" t="s">
        <v>13</v>
      </c>
      <c r="B17" s="25"/>
      <c r="C17" s="14"/>
      <c r="D17" s="57"/>
      <c r="E17" s="58"/>
      <c r="F17" s="57"/>
      <c r="G17" s="58"/>
      <c r="H17" s="19" t="s">
        <v>113</v>
      </c>
      <c r="I17" s="20"/>
      <c r="J17" s="20"/>
      <c r="K17" s="21">
        <f>SUM(L9:L16)</f>
        <v>0</v>
      </c>
      <c r="L17" s="20"/>
    </row>
    <row r="18" spans="1:12" x14ac:dyDescent="0.3">
      <c r="A18" s="49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</row>
  </sheetData>
  <mergeCells count="22">
    <mergeCell ref="A18:L18"/>
    <mergeCell ref="C11:H11"/>
    <mergeCell ref="C12:H12"/>
    <mergeCell ref="C13:H13"/>
    <mergeCell ref="C14:H14"/>
    <mergeCell ref="C15:H15"/>
    <mergeCell ref="C16:H16"/>
    <mergeCell ref="A17:B17"/>
    <mergeCell ref="H17:J17"/>
    <mergeCell ref="K17:L17"/>
    <mergeCell ref="D17:E17"/>
    <mergeCell ref="F17:G17"/>
    <mergeCell ref="C10:H10"/>
    <mergeCell ref="A1:C1"/>
    <mergeCell ref="E1:H2"/>
    <mergeCell ref="K1:L1"/>
    <mergeCell ref="K2:L2"/>
    <mergeCell ref="A3:L4"/>
    <mergeCell ref="A7:L7"/>
    <mergeCell ref="A8:B8"/>
    <mergeCell ref="C8:H8"/>
    <mergeCell ref="C9:H9"/>
  </mergeCells>
  <printOptions horizontalCentered="1"/>
  <pageMargins left="0.19685039370078741" right="0.19685039370078741" top="0.78740157480314965" bottom="0.78740157480314965" header="0.31496062992125984" footer="0.31496062992125984"/>
  <pageSetup paperSize="9" orientation="landscape" verticalDpi="0" r:id="rId1"/>
  <headerFooter>
    <oddFooter>&amp;CStránka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EB11C-53F7-4C6E-86BC-1A36018A9A7A}">
  <dimension ref="A1:M16"/>
  <sheetViews>
    <sheetView workbookViewId="0">
      <selection activeCell="C12" sqref="C12:H12"/>
    </sheetView>
  </sheetViews>
  <sheetFormatPr defaultRowHeight="14.4" x14ac:dyDescent="0.3"/>
  <cols>
    <col min="1" max="1" width="5.5546875" style="1" customWidth="1"/>
    <col min="2" max="2" width="9.109375" style="1"/>
    <col min="3" max="8" width="12.6640625" style="2" customWidth="1"/>
    <col min="9" max="9" width="11.6640625" style="1" customWidth="1"/>
    <col min="10" max="10" width="6.33203125" style="1" customWidth="1"/>
    <col min="11" max="11" width="12.6640625" style="1" customWidth="1"/>
    <col min="12" max="12" width="13.6640625" style="1" customWidth="1"/>
    <col min="13" max="13" width="16.6640625" hidden="1" customWidth="1"/>
  </cols>
  <sheetData>
    <row r="1" spans="1:13" ht="15" thickBot="1" x14ac:dyDescent="0.35">
      <c r="A1" s="43" t="s">
        <v>0</v>
      </c>
      <c r="B1" s="44"/>
      <c r="C1" s="44"/>
      <c r="E1" s="37" t="s">
        <v>1</v>
      </c>
      <c r="F1" s="38"/>
      <c r="G1" s="38"/>
      <c r="H1" s="38"/>
      <c r="J1" s="3" t="s">
        <v>3</v>
      </c>
      <c r="K1" s="45" t="s">
        <v>5</v>
      </c>
      <c r="L1" s="46"/>
    </row>
    <row r="2" spans="1:13" ht="15" thickBot="1" x14ac:dyDescent="0.35">
      <c r="A2" s="1" t="s">
        <v>2</v>
      </c>
      <c r="C2" s="13">
        <f>'00_REKAP'!C2</f>
        <v>44708</v>
      </c>
      <c r="E2" s="38"/>
      <c r="F2" s="38"/>
      <c r="G2" s="38"/>
      <c r="H2" s="38"/>
      <c r="J2" s="3" t="s">
        <v>4</v>
      </c>
      <c r="K2" s="45"/>
      <c r="L2" s="46"/>
    </row>
    <row r="3" spans="1:13" x14ac:dyDescent="0.3">
      <c r="A3" s="39" t="s">
        <v>428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1:13" x14ac:dyDescent="0.3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3" x14ac:dyDescent="0.3">
      <c r="A5" s="1" t="s">
        <v>6</v>
      </c>
      <c r="C5" s="2" t="s">
        <v>398</v>
      </c>
    </row>
    <row r="6" spans="1:13" ht="15" thickBot="1" x14ac:dyDescent="0.35"/>
    <row r="7" spans="1:13" ht="15" thickBot="1" x14ac:dyDescent="0.35">
      <c r="A7" s="33" t="s">
        <v>388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</row>
    <row r="8" spans="1:13" ht="15" thickBot="1" x14ac:dyDescent="0.35">
      <c r="A8" s="41" t="s">
        <v>8</v>
      </c>
      <c r="B8" s="42"/>
      <c r="C8" s="50" t="s">
        <v>9</v>
      </c>
      <c r="D8" s="51"/>
      <c r="E8" s="51"/>
      <c r="F8" s="51"/>
      <c r="G8" s="51"/>
      <c r="H8" s="51"/>
      <c r="I8" s="6" t="s">
        <v>10</v>
      </c>
      <c r="J8" s="7" t="s">
        <v>11</v>
      </c>
      <c r="K8" s="6" t="s">
        <v>12</v>
      </c>
      <c r="L8" s="6" t="s">
        <v>13</v>
      </c>
    </row>
    <row r="9" spans="1:13" x14ac:dyDescent="0.3">
      <c r="A9" s="4">
        <v>1</v>
      </c>
      <c r="B9" s="9" t="s">
        <v>389</v>
      </c>
      <c r="C9" s="59" t="s">
        <v>390</v>
      </c>
      <c r="D9" s="60"/>
      <c r="E9" s="60"/>
      <c r="F9" s="60"/>
      <c r="G9" s="60"/>
      <c r="H9" s="60"/>
      <c r="I9" s="10">
        <v>1</v>
      </c>
      <c r="J9" s="8" t="s">
        <v>99</v>
      </c>
      <c r="K9" s="10"/>
      <c r="L9" s="11">
        <f>ROUND(I9*K9,2)</f>
        <v>0</v>
      </c>
      <c r="M9" t="s">
        <v>391</v>
      </c>
    </row>
    <row r="10" spans="1:13" x14ac:dyDescent="0.3">
      <c r="A10" s="4">
        <v>2</v>
      </c>
      <c r="B10" s="9" t="s">
        <v>389</v>
      </c>
      <c r="C10" s="45" t="s">
        <v>392</v>
      </c>
      <c r="D10" s="46"/>
      <c r="E10" s="46"/>
      <c r="F10" s="46"/>
      <c r="G10" s="46"/>
      <c r="H10" s="46"/>
      <c r="I10" s="10">
        <v>1</v>
      </c>
      <c r="J10" s="8" t="s">
        <v>99</v>
      </c>
      <c r="K10" s="10"/>
      <c r="L10" s="11">
        <f>ROUND(I10*K10,2)</f>
        <v>0</v>
      </c>
      <c r="M10" t="s">
        <v>393</v>
      </c>
    </row>
    <row r="11" spans="1:13" x14ac:dyDescent="0.3">
      <c r="A11" s="4">
        <v>3</v>
      </c>
      <c r="B11" s="9" t="s">
        <v>389</v>
      </c>
      <c r="C11" s="45" t="s">
        <v>394</v>
      </c>
      <c r="D11" s="46"/>
      <c r="E11" s="46"/>
      <c r="F11" s="46"/>
      <c r="G11" s="46"/>
      <c r="H11" s="46"/>
      <c r="I11" s="10">
        <v>1</v>
      </c>
      <c r="J11" s="18" t="s">
        <v>99</v>
      </c>
      <c r="K11" s="10"/>
      <c r="L11" s="11">
        <f>ROUND(I11*K11,2)</f>
        <v>0</v>
      </c>
    </row>
    <row r="12" spans="1:13" ht="88.2" customHeight="1" x14ac:dyDescent="0.3">
      <c r="A12" s="4"/>
      <c r="C12" s="61" t="s">
        <v>430</v>
      </c>
      <c r="D12" s="61" t="s">
        <v>429</v>
      </c>
      <c r="E12" s="61" t="s">
        <v>429</v>
      </c>
      <c r="F12" s="61" t="s">
        <v>429</v>
      </c>
      <c r="G12" s="61" t="s">
        <v>429</v>
      </c>
      <c r="H12" s="61" t="s">
        <v>429</v>
      </c>
      <c r="I12" s="10"/>
      <c r="J12" s="18"/>
      <c r="K12" s="10"/>
      <c r="L12" s="11"/>
    </row>
    <row r="13" spans="1:13" ht="16.2" customHeight="1" x14ac:dyDescent="0.3">
      <c r="I13" s="10"/>
      <c r="J13" s="8"/>
      <c r="K13" s="10"/>
      <c r="L13" s="11">
        <f>ROUND(I13*K13,2)</f>
        <v>0</v>
      </c>
      <c r="M13" t="s">
        <v>395</v>
      </c>
    </row>
    <row r="14" spans="1:13" x14ac:dyDescent="0.3">
      <c r="A14" s="4">
        <v>4</v>
      </c>
      <c r="B14" s="9" t="s">
        <v>389</v>
      </c>
      <c r="C14" s="45" t="s">
        <v>396</v>
      </c>
      <c r="D14" s="46"/>
      <c r="E14" s="46"/>
      <c r="F14" s="46"/>
      <c r="G14" s="46"/>
      <c r="H14" s="46"/>
      <c r="I14" s="10">
        <v>1</v>
      </c>
      <c r="J14" s="8" t="s">
        <v>99</v>
      </c>
      <c r="K14" s="10"/>
      <c r="L14" s="11">
        <f>ROUND(I14*K14,2)</f>
        <v>0</v>
      </c>
      <c r="M14" t="s">
        <v>397</v>
      </c>
    </row>
    <row r="15" spans="1:13" x14ac:dyDescent="0.3">
      <c r="A15" s="31" t="s">
        <v>13</v>
      </c>
      <c r="B15" s="25"/>
      <c r="C15" s="14"/>
      <c r="D15" s="57"/>
      <c r="E15" s="58"/>
      <c r="F15" s="57"/>
      <c r="G15" s="58"/>
      <c r="H15" s="19" t="s">
        <v>113</v>
      </c>
      <c r="I15" s="20"/>
      <c r="J15" s="20"/>
      <c r="K15" s="21">
        <f>SUM(L9:L14)</f>
        <v>0</v>
      </c>
      <c r="L15" s="20"/>
    </row>
    <row r="16" spans="1:13" x14ac:dyDescent="0.3">
      <c r="A16" s="49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</row>
  </sheetData>
  <mergeCells count="19">
    <mergeCell ref="A16:L16"/>
    <mergeCell ref="C11:H11"/>
    <mergeCell ref="C14:H14"/>
    <mergeCell ref="A15:B15"/>
    <mergeCell ref="H15:J15"/>
    <mergeCell ref="K15:L15"/>
    <mergeCell ref="D15:E15"/>
    <mergeCell ref="F15:G15"/>
    <mergeCell ref="C12:H12"/>
    <mergeCell ref="C10:H10"/>
    <mergeCell ref="A1:C1"/>
    <mergeCell ref="E1:H2"/>
    <mergeCell ref="K1:L1"/>
    <mergeCell ref="K2:L2"/>
    <mergeCell ref="A3:L4"/>
    <mergeCell ref="A7:L7"/>
    <mergeCell ref="A8:B8"/>
    <mergeCell ref="C8:H8"/>
    <mergeCell ref="C9:H9"/>
  </mergeCells>
  <printOptions horizontalCentered="1"/>
  <pageMargins left="0.19685039370078741" right="0.19685039370078741" top="0.78740157480314965" bottom="0.78740157480314965" header="0.31496062992125984" footer="0.31496062992125984"/>
  <pageSetup paperSize="9" orientation="landscape" verticalDpi="0" r:id="rId1"/>
  <headerFooter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</vt:i4>
      </vt:variant>
    </vt:vector>
  </HeadingPairs>
  <TitlesOfParts>
    <vt:vector size="9" baseType="lpstr">
      <vt:lpstr>00_REKAP</vt:lpstr>
      <vt:lpstr>01-IS</vt:lpstr>
      <vt:lpstr>02-STAV</vt:lpstr>
      <vt:lpstr>03-ELEKTRO</vt:lpstr>
      <vt:lpstr>04-VODOVOD</vt:lpstr>
      <vt:lpstr>05-KANALIZACE</vt:lpstr>
      <vt:lpstr>06-UT</vt:lpstr>
      <vt:lpstr>07-VRN</vt:lpstr>
      <vt:lpstr>'00_REKAP'!Oblast_tisku</vt:lpstr>
    </vt:vector>
  </TitlesOfParts>
  <Company>Swietelsky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Truhlář Zdeněk</dc:creator>
  <cp:lastModifiedBy>user</cp:lastModifiedBy>
  <cp:lastPrinted>2020-07-27T07:19:31Z</cp:lastPrinted>
  <dcterms:created xsi:type="dcterms:W3CDTF">2020-07-27T06:58:54Z</dcterms:created>
  <dcterms:modified xsi:type="dcterms:W3CDTF">2022-08-03T06:04:13Z</dcterms:modified>
</cp:coreProperties>
</file>